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 tabRatio="440"/>
  </bookViews>
  <sheets>
    <sheet name="REOFERTAS E REPESCAGEM PROCESSO" sheetId="11" r:id="rId1"/>
    <sheet name="GRÁFICOS" sheetId="12" r:id="rId2"/>
  </sheets>
  <definedNames>
    <definedName name="_xlnm.Print_Area" localSheetId="0">'REOFERTAS E REPESCAGEM PROCESSO'!$A$1:$M$95</definedName>
  </definedNames>
  <calcPr calcId="144525"/>
</workbook>
</file>

<file path=xl/sharedStrings.xml><?xml version="1.0" encoding="utf-8"?>
<sst xmlns="http://schemas.openxmlformats.org/spreadsheetml/2006/main" count="376" uniqueCount="150">
  <si>
    <t>DADOS QUANTITATIVOS DAS REOFERTAS E DAS REPESCAGENS, REALIZADAS NOS ANOS DE 2021-2022-2023 / CEPS-UFPA</t>
  </si>
  <si>
    <t>CERTAME</t>
  </si>
  <si>
    <t>NÚMERO DE REPESCAGENS REALIZADAS</t>
  </si>
  <si>
    <t>NÚMERO DE REOFERTAS REALIZADAS</t>
  </si>
  <si>
    <t>TOTAL DE VAGAS PREENCHIDAS (REPESCAGENS + REOFERTAS)</t>
  </si>
  <si>
    <t>PS - VESTIBULAR</t>
  </si>
  <si>
    <t>PSE - I/Q</t>
  </si>
  <si>
    <t>sem reoferta</t>
  </si>
  <si>
    <t>sem repescagem</t>
  </si>
  <si>
    <t>PSE - EAD</t>
  </si>
  <si>
    <t xml:space="preserve">sem repescagem </t>
  </si>
  <si>
    <t>PSE - EDU. CAMPO</t>
  </si>
  <si>
    <t>PSE - ETNO</t>
  </si>
  <si>
    <t>PSE - FORMA PARÁ</t>
  </si>
  <si>
    <t>MOBA - IN E EX (TOTAL)</t>
  </si>
  <si>
    <t xml:space="preserve">MOBAF </t>
  </si>
  <si>
    <t>TOTAL:</t>
  </si>
  <si>
    <t>REPESCAGENS</t>
  </si>
  <si>
    <t>TODAS AS REPESCAGENS</t>
  </si>
  <si>
    <t>VAGAS PREENCHIDAS</t>
  </si>
  <si>
    <t>VAGAS PREENCHIDAS POR CAMPI  E  POLO
CAMPI: ABAETETUBA - ALTAMIRA - ANANINDEUA - CAMETÁ - CAPANEMA - CASTANHAL - BELÉM - BRAGANÇA - BREVES- SALINÓPOLIS - SOURE - TUCURUÍ
       POLOS: Acará - Baião - Barcarena - Benevides - Bujaru - Cachoeira do Arari  - Canaã dos Carajás  - Capitão Poço  - Conceição do Araguaia - Curuça - Dom eliseu - Goianésia do Pará  - Igarapé-Miri  - Jacundá - Juruti - Limoeiro do Ajurú  - Marabá - Marapanim  - Mocajuba  - Mojú - Muaná  - Pacajá  - Paragominas  - Oeiras do Pará  - Oriximiná - Paragominas - Parauapebas - Ponta de Pedra - Redenção - Santarém - Santa Izabel do Pará -  São Sebastião da Boa Vista  - e Tailândia - Tomé açu - Tucumã - Uruará</t>
  </si>
  <si>
    <t>1º REPESCAGEM  :  1.194    
2º REPESCAGEM  :     772
3º REPESCAGEM  :     584         
4º REPESCAGEM  :     368</t>
  </si>
  <si>
    <t>1º REPESCAGEM: CAMPI: Abaetetuba (47) Altamira (103) Ananindeua (17) Belém (740) Bragança (57) BREVES(23) Cametá (56) Capanema () Castanhal (78) Salinópolis (12) Soure (18) Tucuruí (43)
2º REPESCAGEM: CAMPI: Abaetetuba (54) Altamira (70) Ananindeua (7) Belém (458) Bragança (32) BREVES(15) Cametá (50) Capanema () Castanhal (51) Salinópolis (8) Soure (3) Tucuruí (24)
3º REPESCAGEM: CAMPI: Abaetetuba (40) Altamira (29) Ananindeua (5) Belém (356) Bragança (19) BREVES(17) Cametá (17) Capanema (21) Castanhal (40) Salinópolis () Soure (2) Tucuruí (12)  
                                    POLOS:  Baião (8) Mocajuba (10) Limoeiro do Ajuru (8)           
4º REPESCAGEM: CAMPI: Abaetetuba (3) Altamira (14) Ananindeua (3) Belém (238) Bragança (15) BREVES(11) Cametá (11)  Capanema (20) Castanhal (32) Salinópolis () Soure (2) Tucuruí (7) 
                                    POLO: Mocajuba (5) Limoeiro do Ajuru (7)</t>
  </si>
  <si>
    <t>1º REPESCAGEM  : 4 
2º REPESCAGEM  : 5</t>
  </si>
  <si>
    <t>1º REPESCAGEM: CAMPI: Abaetetuba () Altamira (1) Ananindeua () Belém (1) Bragança () BREVES(1) Cametá (1) Capanema () Castanhal () Salinópolis () Soure () Tucuruí ()                          
1º REPESCAGEM: CAMPI: Abaetetuba () Altamira (1) Ananindeua () Belém (4) Bragança () BREVES(1) Cametá (1) Capanema () Castanhal () Salinópolis () Soure () Tucuruí ()</t>
  </si>
  <si>
    <t>PSE - EAD 2023-2</t>
  </si>
  <si>
    <t>1º REPESCAGEM  : 618</t>
  </si>
  <si>
    <t xml:space="preserve">
1º REPESCAGEM: CAMPI: Abaetetuba () Altamira () Ananindeua (61) Belém () Bragança () BREVES(47) Cametá (90) Capanema (58) Castanhal () Salinópolis (47) Soure () Tucuruí ()
                                    POLOS:Baião (54) Barcarena (52) Bujaru (20) Cachoeira do Arari (21) Canaã dos Carajás (5) Capitão Poço (26) Goianésia do Pará (1) Igarapé-Miri (19) Jacundá (1) Marabá (29) Muaná (1) Paragominas (15) Ponta de Pedra (20) São Sebastião da Boa Vista (31) Tailândia (20)         </t>
  </si>
  <si>
    <t>Não teve Repescagem</t>
  </si>
  <si>
    <t>MOBA - IN E EX
 (TOTAL)</t>
  </si>
  <si>
    <t>1º REPESCAGEM  : 18</t>
  </si>
  <si>
    <t>1º REPESCAGEM: CAMPI: Abaetetuba () Altamira () Ananindeua () Belém (18) Bragança () BREVES() Cametá () Capanema () Castanhal () Salinópolis () Soure () Tucuruí ()</t>
  </si>
  <si>
    <t>1º REPESCAGEM: 1.042  
2º REPESCAGEM:    483 
3º REPESCAGEM:    431           
4º REPESCAGEM:    432   
5º REPESCAGEM:    461
6º REPESCAGEM:    249</t>
  </si>
  <si>
    <t xml:space="preserve">1º REPESCAGEM: CAMPI: Abaetetuba (9) Altamira (68) Ananindeua () Belém (858) Bragança (24) BREVES() Cametá (15) Capanema () Castanhal (37) Salinópolis (14) Soure (12) Tucuruí (14)
                                    POLOS: Barcarena (11)
2º REPESCAGEM: CAMPI: Abaetetuba (14) Altamira (49) Ananindeua (14) Belém (236) Bragança (27) BREVES(8) Cametá (27) Capanema (6) Castanhal (36) Salinópolis (8) Soure (5) Tucuruí (26)
                                    POLOS: Acará (4) Baião (1) Curuça (2) Limoeiro do Ajurú (2) Tomé Açu (16) Oeiras do Pará (2) 
3º REPESCAGEM: CAMPI: Abaetetuba (8) Altamira (22) Ananindeua () Belém (318) Bragança () BREVES(8) Cametá (13) Capanema () Castanhal (35) Salinópolis (9) Soure (2) Tucuruí (8)
                                    POLOS: Acará (3) Curuça (2) Limoeiro do Ajurú (3)
4º REPESCAGEM: CAMPI: Abaetetuba (29) Altamira (12) Ananindeua (12) Belém (210) Bragança (14) BREVES(11) Cametá (53) Capanema () Castanhal (62) Salinópolis () Soure (3) Tucuruí (19)
                                    POLOS: Barcarena (7)
5º REPESCAGEM: CAMPI: Abaetetuba (24) Altamira (17) Ananindeua (16) Belém (274) Bragança (8) BREVES(12) Cametá (41) Capanema () Castanhal (46) Salinópolis () Soure (1) Tucuruí ()
                                    POLOS: Barcarena (11) Limoeiro do Ajurú (1) Mãe do Rio (10)
6º REPESCAGEM: CAMPI: Abaetetuba (5) Altamira (8) Ananindeua (9) Belém (172) Bragança () BREVES(7) Cametá (16) Capanema () Castanhal (22) Salinópolis () Soure (1) Tucuruí ()       
                                    POLOS: Barcarena (8) Limoeiro do Ajurú (1)  </t>
  </si>
  <si>
    <t>PSE - I/Q 2022-1</t>
  </si>
  <si>
    <t>1º REPESCAGEM: 10</t>
  </si>
  <si>
    <t xml:space="preserve">1º REPESCAGEM: CAMPI: Abaetetuba () Altamira (2) Ananindeua () Belém (7) Bragança () BREVES() Cametá () Capanema () Castanhal () Salinópolis () Soure () Tucuruí ()
                                    POLOS: Limoeiro do Ajurú (1)    </t>
  </si>
  <si>
    <t>PSE - EDU. CAMPO / 2022-7</t>
  </si>
  <si>
    <t>PSE - ETNO  2022-8</t>
  </si>
  <si>
    <t>PSE - FORMA PARÁ / 2022-3 
PSE - FORMA PARÁ / 2022-2</t>
  </si>
  <si>
    <t xml:space="preserve">1º REPESCAGEM: 25 
2º REPESCAGEM:  9 
1º REPESCAGEM: 39 
2º REPESCAGEM: 11
3º REPESCAGEM:  4
</t>
  </si>
  <si>
    <t>1º REPESCAGEM:  CAMPI: Abaetetuba () Altamira () Ananindeua () Belém () Bragança () BREVES() Cametá (10) Capanema () Castanhal () Salinópolis () Soure () Tucuruí () 
                                     POLOS: Oeiras do Pará (4)  Outeiro (10) Curralinho (3) Viseu (3) Pacajá (5)
2º REPESCAGEM:   CAMPI: Abaetetuba () Altamira () Ananindeua () Belém () Bragança () BREVES() Cametá (10) Capanema () Castanhal () Salinópolis () Soure () Tucuruí ()
                                     POLOS: Oeiras do Pará (1)  Outeiro (6) Viseu (2)
1º REPESCAGEM:  CAMPI: Abaetetuba () Altamira () Ananindeua () Belém () Bragança () BREVES() Cametá (10) Capanema () Castanhal () Salinópolis () Soure () Tucuruí ()
                                     POLOS: Novo Repartimento (9)  Barcarena (14) Rondon do Pará (6)
2º REPESCAGEM:   CAMPI: Abaetetuba () Altamira () Ananindeua () Belém () Bragança () BREVES() Cametá (11) Capanema () Castanhal () Salinópolis () Soure () Tucuruí ()
3º REPESCAGEM:  CAMPI: Abaetetuba () Altamira () Ananindeua () Belém () Bragança () BREVES() Cametá (4) Capanema () Castanhal () Salinópolis () Soure () Tucuruí ()</t>
  </si>
  <si>
    <t>MOBA - IN E EX    (TOTAL)</t>
  </si>
  <si>
    <t>1º REPESCAGEM: 48
2º REPESCAGEM: 14</t>
  </si>
  <si>
    <t xml:space="preserve">1º REPESCAGEM: CAMPI: Abaetetuba () Altamira () Ananindeua () Belém (46) Bragança () BREVES() Cametá () Capanema () Castanhal (2) Salinópolis () Soure () Tucuruí ()
2º REPESCAGEM: CAMPI: Abaetetuba () Altamira () Ananindeua () Belém (13) Bragança () BREVES() Cametá () Capanema () Castanhal (1) Salinópolis () Soure () Tucuruí ()                              </t>
  </si>
  <si>
    <t>PS - VESTIBULAR 2021-1 
PS - VESTIBULAR  
VAGAS REMANESCENTES 2021-2</t>
  </si>
  <si>
    <r>
      <rPr>
        <b/>
        <sz val="24"/>
        <rFont val="Calibri"/>
        <charset val="134"/>
        <scheme val="minor"/>
      </rPr>
      <t>1º REPESCAGEM:   461
2º REPESCAGEM: 1.215
3º REPESCAGEM:   431
4º REPESCAGEM:  216</t>
    </r>
    <r>
      <rPr>
        <b/>
        <sz val="24"/>
        <color rgb="FFFF0000"/>
        <rFont val="Calibri"/>
        <charset val="134"/>
        <scheme val="minor"/>
      </rPr>
      <t xml:space="preserve">
</t>
    </r>
    <r>
      <rPr>
        <b/>
        <sz val="24"/>
        <rFont val="Calibri"/>
        <charset val="134"/>
        <scheme val="minor"/>
      </rPr>
      <t>5º REPESCAGEM: 113
6º REPESCAGEM:  733</t>
    </r>
    <r>
      <rPr>
        <b/>
        <sz val="24"/>
        <color rgb="FFFF0000"/>
        <rFont val="Calibri"/>
        <charset val="134"/>
        <scheme val="minor"/>
      </rPr>
      <t xml:space="preserve">
</t>
    </r>
    <r>
      <rPr>
        <b/>
        <sz val="24"/>
        <rFont val="Calibri"/>
        <charset val="134"/>
        <scheme val="minor"/>
      </rPr>
      <t>7º REPESCAGEM:  449</t>
    </r>
    <r>
      <rPr>
        <b/>
        <sz val="24"/>
        <color rgb="FFFF0000"/>
        <rFont val="Calibri"/>
        <charset val="134"/>
        <scheme val="minor"/>
      </rPr>
      <t xml:space="preserve">
</t>
    </r>
    <r>
      <rPr>
        <b/>
        <sz val="24"/>
        <rFont val="Calibri"/>
        <charset val="134"/>
        <scheme val="minor"/>
      </rPr>
      <t>8º REPESCAGEM:  5
1º REPESCAGEM: 359
2º REPESCAGEM: 305
3º REPESCAGEM: 175</t>
    </r>
  </si>
  <si>
    <t xml:space="preserve">1º REPESCAGEM: CAMPI: Abaetetuba (14) Altamira (35) Ananindeua () Belém (327) Bragança () BREVES(9) Cametá (14) Capanema () Castanhal (39) Salinópolis (10) Soure (2) Tucuruí (8)
                                    POLOS: Limoeiro do Ajurú (3)     
2º REPESCAGEM: CAMPI: Abaetetuba (61) Altamira (88) Ananindeua (26) Belém (635) Bragança (64) BREVES(30) Cametá (78) Capanema (13) Castanhal (73) Salinópolis (14) Soure (18) Tucuruí (49)
                                    POLOS: Acará (11) Baião (6) Curuça (7) Limoeiro do Ajurú (13) Oeiras do Pará (8) Tomé açu (21)
3º REPESCAGEM: CAMPI: Abaetetuba (8) Altamira (22) Ananindeua () Belém (318) Bragança () BREVES(8) Cametá (13) Capanema () Castanhal (35) Salinópolis (9) Soure (2) Tucuruí (8)
                                    POLOS: Acará (3) Curuça(2) Limoeiro do Ajurú (3)   
4º REPESCAGEM: CAMPI: Abaetetuba (3) Altamira (6) Ananindeua () Belém (153) Bragança () BREVES(5) Cametá (6) Capanema () Castanhal (30) Salinópolis (5) Soure (2) Tucuruí (5)
                                    POLOS: Limoeiro do Ajurú (1) 
5º REPESCAGEM: CAMPI: Abaetetuba (3) Altamira (4) Ananindeua () Belém (75) Bragança () BREVES(3) Cametá (3) Capanema () Castanhal (16) Salinópolis (5) Soure (1) Tucuruí (3)
6º REPESCAGEM: CAMPI: Abaetetuba (30) Altamira (42) Ananindeua (23) Belém (392) Bragança (51) BREVES(23) Cametá (59) Capanema (8) Castanhal (28) Salinópolis (4) Soure (14) Tucuruí (30)
                                    POLOS: Baião(5) Curuça(2) Oeiras do Pará (8) Tomé Açu(14) 
7º REPESCAGEM: CAMPI: Abaetetuba (18) Altamira (20) Ananindeua (17) Belém (260) Bragança (34) BREVES(18) Cametá (35) Capanema (8) Castanhal (25) Salinópolis () Soure (6) Tucuruí (1)
                                    POLOS: Baião(3) Curuça(2) Oeiras do Pará (2)    
8º REPESCAGEM: CAMPI: Abaetetuba () Altamira (5) Ananindeua () Belém () Bragança () BREVES() Cametá () Capanema () Castanhal () Salinópolis () Soure () Tucuruí ()
1º REPESCAGEM: CAMPI: Abaetetuba (4) Altamira (45) Ananindeua (28) Belém (86) Bragança (24) BREVES(2) Cametá (3) Capanema () Castanhal (10) Salinópolis (35) Soure () Tucuruí (28)
                                    POLOS: Acará (35) Barcarena (9) Oeiras do Pará (1) Pacajá (34) Tomé Açu(15)    
2º REPESCAGEM: CAMPI: Abaetetuba (3) Altamira (44) Ananindeua (26) Belém (75) Bragança (19) BREVES(1) Cametá (1) Capanema () Castanhal (7) Salinópolis (28) Soure () Tucuruí (28)
                                    POLOS: Acará (26) Barcarena (9) Pacajá (25) Tomé Açu(13)
3º REPESCAGEM: CAMPI: Abaetetuba (3) Altamira (39) Ananindeua (23) Belém (65) Bragança (11) BREVES() Cametá () Capanema () Castanhal () Salinópolis () Soure () Tucuruí ()  
                                    POLOS: Acará (25) Barcarena (9)       </t>
  </si>
  <si>
    <t>PSE - EAD 2021-3 
PSE - EAD 2021-1</t>
  </si>
  <si>
    <r>
      <rPr>
        <b/>
        <sz val="24"/>
        <rFont val="Calibri"/>
        <charset val="134"/>
        <scheme val="minor"/>
      </rPr>
      <t>1º REPESCAGEM: 195
2º REPESCAGEM: 182</t>
    </r>
    <r>
      <rPr>
        <b/>
        <sz val="24"/>
        <color rgb="FFFF0000"/>
        <rFont val="Calibri"/>
        <charset val="134"/>
        <scheme val="minor"/>
      </rPr>
      <t xml:space="preserve">
</t>
    </r>
    <r>
      <rPr>
        <b/>
        <sz val="24"/>
        <rFont val="Calibri"/>
        <charset val="134"/>
        <scheme val="minor"/>
      </rPr>
      <t>3º REPESCAGEM: 182</t>
    </r>
    <r>
      <rPr>
        <b/>
        <sz val="24"/>
        <color rgb="FFFF0000"/>
        <rFont val="Calibri"/>
        <charset val="134"/>
        <scheme val="minor"/>
      </rPr>
      <t xml:space="preserve">
</t>
    </r>
    <r>
      <rPr>
        <b/>
        <sz val="24"/>
        <rFont val="Calibri"/>
        <charset val="134"/>
        <scheme val="minor"/>
      </rPr>
      <t>4º REPESCAGEM: 40</t>
    </r>
    <r>
      <rPr>
        <b/>
        <sz val="24"/>
        <color rgb="FFFF0000"/>
        <rFont val="Calibri"/>
        <charset val="134"/>
        <scheme val="minor"/>
      </rPr>
      <t xml:space="preserve">
</t>
    </r>
    <r>
      <rPr>
        <b/>
        <sz val="24"/>
        <rFont val="Calibri"/>
        <charset val="134"/>
        <scheme val="minor"/>
      </rPr>
      <t>5º REPESCAGEM: 65</t>
    </r>
    <r>
      <rPr>
        <b/>
        <sz val="24"/>
        <color rgb="FFFF0000"/>
        <rFont val="Calibri"/>
        <charset val="134"/>
        <scheme val="minor"/>
      </rPr>
      <t xml:space="preserve">
</t>
    </r>
    <r>
      <rPr>
        <b/>
        <sz val="24"/>
        <rFont val="Calibri"/>
        <charset val="134"/>
        <scheme val="minor"/>
      </rPr>
      <t>1º REPESCAGEM: 96
2º REPESCAGEM: 27
3º REPESCAGEM: 20
4º REPESCAGEM: 23</t>
    </r>
  </si>
  <si>
    <t>1º REPESCAGEM: CAMPI: Abaetetuba () Altamira (50) Ananindeua (1) Belém () Bragança (36) BREVES(17) Cametá (18) Capanema () Castanhal () Salinópolis (7) Soure () Tucuruí ()
                                    POLOS: Barcarena (19) Conceição do Araguaia (2) Igarapé-Miri (9) Juruti (11) Marabá (1) Moju (1) Parauapebas (13) Tailândia (10)
2º REPESCAGEM: CAMPI: Abaetetuba () Altamira () Ananindeua (20) Belém () Bragança () BREVES() Cametá () Capanema () Castanhal () Salinópolis (40) Soure () Tucuruí ()
                                    POLOS: Baião (40) Barcarena (40) Bujarú (5) Igarapé-Miri (32) Moju (5)
3º REPESCAGEM: CAMPI: Abaetetuba () Altamira (7) Ananindeua (10) Belém () Bragança (35) BREVES(16) Cametá (20) Capanema () Castanhal () Salinópolis (7) Soure () Tucuruí ()
                                    POLOS:  Baião (4) Barcarena (14) Bujaru (4) Igarapé-Miri (11) Moju (10) Parauapebas (16) Tailândia (13) Marabá (15)         
4º REPESCAGEM: CAMPI: Abaetetuba () Altamira () Ananindeua () Belém () Bragança () BREVES() Cametá (40) Capanema () Castanhal () Salinópolis () Soure () Tucuruí ()                   
5º REPESCAGEM: CAMPI: Abaetetuba () Altamira () Ananindeua (65)  Belém () Bragança () BREVES() Cametá () Capanema () Castanhal () Salinópolis () Soure () Tucuruí ()
1º REPESCAGEM: CAMPI: Abaetetuba () Altamira () Ananindeua (10) Belém () Bragança () BREVES(5) Cametá (7) Capanema () Castanhal () Salinópolis (8) Soure () Tucuruí ()
                                    POLOS: Baião (12) Bujaru (8) Igarapé-Miri (6) Marabá (27) Mojú (2) São Sebastião da Boa Vista (11)
2º REPESCAGEM: CAMPI: Abaetetuba () Altamira () Ananindeua (5) Belém () Bragança () BREVES() Cametá (4) Capanema () Castanhal () Salinópolis (2) Soure () Tucuruí ()
                                    POLOS: Baião (1) Bujaru (1) Marabá (8)  São Sebastião da Boa Vista (6)        
3º REPESCAGEM: CAMPI: Abaetetuba () Altamira () Ananindeua (10) Belém () Bragança () BREVES() Cametá (5) Capanema () Castanhal () Salinópolis () Soure () Tucuruí () 
                                    POLOS: Bujaru (10)       
4º REPESCAGEM: CAMPI: Abaetetuba () Altamira () Ananindeua () Belém () Bragança () BREVES() Cametá (5) Capanema () Castanhal () Salinópolis () Soure () Tucuruí () 
                                   POLOS: Marabá (2) Baião (2)  Igarapé-Miri (3) São Sebastião da Boa Vista (11)</t>
  </si>
  <si>
    <t>REOFERTAS</t>
  </si>
  <si>
    <t>TODAS AS REOFERTAS</t>
  </si>
  <si>
    <t>INSCRIÇÕES HOMOLOGADAS</t>
  </si>
  <si>
    <t>CURSOS OFERTADOS</t>
  </si>
  <si>
    <t>VAGAS    OFERTADAS</t>
  </si>
  <si>
    <r>
      <rPr>
        <b/>
        <sz val="24"/>
        <color theme="1"/>
        <rFont val="Calibri"/>
        <charset val="134"/>
        <scheme val="minor"/>
      </rPr>
      <t xml:space="preserve">VAGAS </t>
    </r>
    <r>
      <rPr>
        <b/>
        <sz val="24"/>
        <color rgb="FFFF0000"/>
        <rFont val="Calibri"/>
        <charset val="134"/>
        <scheme val="minor"/>
      </rPr>
      <t xml:space="preserve">NÃO </t>
    </r>
    <r>
      <rPr>
        <b/>
        <sz val="24"/>
        <color theme="1"/>
        <rFont val="Calibri"/>
        <charset val="134"/>
        <scheme val="minor"/>
      </rPr>
      <t>PREENCHIDAS</t>
    </r>
  </si>
  <si>
    <r>
      <rPr>
        <b/>
        <sz val="24"/>
        <rFont val="Calibri"/>
        <charset val="134"/>
        <scheme val="minor"/>
      </rPr>
      <t xml:space="preserve">
1º REOFERTA: 3.742
2º REOFERTA:  2.456</t>
    </r>
    <r>
      <rPr>
        <b/>
        <sz val="24"/>
        <color rgb="FFFF0000"/>
        <rFont val="Calibri"/>
        <charset val="134"/>
        <scheme val="minor"/>
      </rPr>
      <t xml:space="preserve">
</t>
    </r>
    <r>
      <rPr>
        <b/>
        <sz val="24"/>
        <rFont val="Calibri"/>
        <charset val="134"/>
        <scheme val="minor"/>
      </rPr>
      <t>3º REOFERTA: 1.116</t>
    </r>
  </si>
  <si>
    <t xml:space="preserve">
1º REOFERTA: 49 
                                                     2º REOFERTA: 56    
3º REOFERTA: 59</t>
  </si>
  <si>
    <t xml:space="preserve">
1º REOFERTA: 788
2º REOFERTA: 574 
3º REOFERTA: 562</t>
  </si>
  <si>
    <t xml:space="preserve">
1º REOFERTA: 642
2º REOFERTA: 432 
3º REOFERTA: 299</t>
  </si>
  <si>
    <t xml:space="preserve">
1º REOFERTA: 146 
2º REOFERTA: 142  
                                                   3º REOFERTA: 263</t>
  </si>
  <si>
    <t xml:space="preserve">
1º REOFERTA: CAMPI: Abaetetuba (32) Altamira (57) Ananindeua (87) Belém (281) Bragança (23) BREVES( ) Cametá () Capanema ( ) Castanhal (43) Salinópolis (36) Soure ( ) Tucuruí (54)
                              POLOS: Acará (07) Igarapé-Miri (07) Marapanim (14) Uruará (01)
2º REOFERTA: CAMPI: Abaetetuba (18) Altamira (37) Ananindeua (56) Belém (162) Bragança (33) BREVES( ) Cametá () Capanema ( ) Castanhal (31) Salinópolis (31) Soure ( ) Tucuruí (46)
                              POLOS: Acará (05) Igarapé-Miri (05) Marapanim (07) Uruará (01)
3º REOFERTA: CAMPI: Abaetetuba (12) Altamira (07) Ananindeua (36) Belém (141) Bragança (11) BREVES( ) Cametá () Capanema ( ) Castanhal (24) Salinópolis (12) Soure ( ) Tucuruí (23)  
                              POLOS: Acará (02) Baião (04) Igarapé-Miri (05) Marapanim (07) Mocajuba (13) Uruará (02)</t>
  </si>
  <si>
    <t>PSE - I/Q 2023-1</t>
  </si>
  <si>
    <t>1º REOFERTA:
INDÍGENAS 5
QUILOMBOLAS: 182
TOTAL: 187
2º REOFERTA: 
TOTAL: 346 
(I/Q FORAM JUNTOS)SÓ TIVERAM QUILOMBOLAS
3º REOFERTA: 
TOTAL: 108
SÓ TIVERAM 
QUILOMBOLAS
 (I/Q FORAM JUNTOS)</t>
  </si>
  <si>
    <t>1º REOFERTA:
INDÍGENAS: 177
QUILOMBOLAS: 177                           
TOTAL: 177
2º REOFERTA: 
TOTAL: 174
 (I/Q FORAM JUNTOS):          
3º REOFERTA: 
TOTAL: 109
SÓ TIVERAM QUILOMBOLAS
 (I/Q FORAM JUNTOS)</t>
  </si>
  <si>
    <t>1º REOFERTA:
INDÍGENAS: 327
QUILOMBOLAS: 61                         
TOTAL: 388
2º REOFERTA: 
TOTAL: 345
 (I/Q FORAM JUNTOS):            
3º REOFERTA: 
TOTAL: 202SÓ
SÓ TIVERAM QUILOMBOLAS
 (I/Q FORAM JUNTOS)</t>
  </si>
  <si>
    <t>1º REOFERTA:
INDÍGENAS: 5
QUILOMBOLAS: 40                           
TOTAL: 45
2º REOFERTA: 
TOTAL: 167            
 (I/Q FORAM JUNTOS):  
3º REOFERTA: 
TOTAL: 64
SÓ TIVERAM QUILOMBOLAS
 (I/Q FORAM JUNTOS)</t>
  </si>
  <si>
    <t>1º REOFERTA:
INDÍGENAS: 322
QUILOMBOLAS: 21                          
TOTAL: 343
2º REOFERTA: 
TOTAL: 178
 (I/Q FORAM JUNTOS):             
 3º REOFERTA: 
TOTAL: 138
SÓ TIVERAM QUILOMBOLAS
 (I/Q FORAM JUNTOS)</t>
  </si>
  <si>
    <t xml:space="preserve">
1º REOFERTA: CAMPI: Abaetetuba () Altamira (3) Ananindeua (3) Belém (35) Bragança (1) BREVES(1) Cametá (1) Capanema () Castanhal () Salinópolis (1) Soure () Tucuruí ()
                              POLOS:  Igarapé-Miri (1) Uruará (1)
2º REOFERTA: CAMPI: Abaetetuba (13) Altamira (1) Ananindeua (5) Belém (102) Bragança (2) BREVES(1) Cametá (14) Capanema (2) Castanhal (7) Salinópolis (1) Soure (4) Tucuruí (6)
                              POLOS: Acará (1) Baião (2) Igarapé-Miri (1) Mocajuba (2) Limoeiro do Ajuru (2)
3º REOFERTA: CAMPI: Abaetetuba (1) Altamira (1) Ananindeua (2) Belém (47) Bragança (1) BREVES(1) Cametá (1) Capanema () Castanhal (4) Salinópolis () Soure () Tucuruí (1)
                               POLOS: Acará (1)Igarapé-Miri (1) Marapanim (1) Mocajuba (2)</t>
  </si>
  <si>
    <t>PSE - EAD 2023.2 
PSE - EAD 2023.3 
(EM ANDAMENTO)</t>
  </si>
  <si>
    <t>1º REOFERTA: 00</t>
  </si>
  <si>
    <t>1º REOFERTA: 6</t>
  </si>
  <si>
    <t>1º REOFERTA: 105</t>
  </si>
  <si>
    <t xml:space="preserve">
1º REOFERTA: CAMPI: Abaetetuba () Altamira () Ananindeua () Belém () Bragança () BREVES( ) Cametá () Capanema ( ) Castanhal () Salinópolis () Soure ( ) Tucuruí ()
</t>
  </si>
  <si>
    <t>Não teve Reoferta</t>
  </si>
  <si>
    <r>
      <rPr>
        <b/>
        <sz val="24"/>
        <rFont val="Calibri"/>
        <charset val="134"/>
        <scheme val="minor"/>
      </rPr>
      <t xml:space="preserve">1º REOFERTA: 145      </t>
    </r>
    <r>
      <rPr>
        <b/>
        <sz val="24"/>
        <color rgb="FFFF0000"/>
        <rFont val="Calibri"/>
        <charset val="134"/>
        <scheme val="minor"/>
      </rPr>
      <t xml:space="preserve">                                              </t>
    </r>
    <r>
      <rPr>
        <b/>
        <sz val="24"/>
        <rFont val="Calibri"/>
        <charset val="134"/>
        <scheme val="minor"/>
      </rPr>
      <t xml:space="preserve">2º REOFERTA: 35  </t>
    </r>
    <r>
      <rPr>
        <b/>
        <sz val="24"/>
        <color rgb="FFFF0000"/>
        <rFont val="Calibri"/>
        <charset val="134"/>
        <scheme val="minor"/>
      </rPr>
      <t xml:space="preserve">                        </t>
    </r>
  </si>
  <si>
    <t xml:space="preserve">1º REOFERTA: 109                                   2º REOFERTA: 116                     </t>
  </si>
  <si>
    <t xml:space="preserve">1º REOFERTA: 669                                       2º REOFERTA: 699                        </t>
  </si>
  <si>
    <t xml:space="preserve">1º REOFERTA: 58                                                          2º REOFERTA: 29                           </t>
  </si>
  <si>
    <t xml:space="preserve">1º REOFERTA: 611                                          2º REOFERTA: 670                           </t>
  </si>
  <si>
    <t>1º REOFERTA: CAMPI: Abaetetuba (1) Altamira (2) Ananindeua (5) Belém (47) Bragança (2) BREVES() Cametá () Capanema () Castanhal (1) Salinópolis () Soure () Tucuruí ()               
2º REOFERTA: CAMPI: Abaetetuba () Altamira () Ananindeua (1) Belém (26) Bragança () BREVES() Cametá () Capanema () Castanhal (2) Salinópolis () Soure () Tucuruí ()</t>
  </si>
  <si>
    <t>1º REOFERTA: 3100
2º REOFERTA: 861
3º REOFERTA: 792
4º REOFERTA: 520
5º REOFERTA: 251</t>
  </si>
  <si>
    <t>1º REOFERTA: 64
2º REOFERTA: 13
3º REOFERTA: 94
4º REOFERTA: 89
5º REOFERTA: 58</t>
  </si>
  <si>
    <t>1º REOFERTA: 872
2º REOFERTA: 174
3º REOFERTA: 1460
4º REOFERTA: 1108
5º REOFERTA: 839</t>
  </si>
  <si>
    <t>1º REOFERTA: 698
2º REOFERTA: 155
3º REOFERTA: 506
4º REOFERTA: 269
5º REOFERTA: 100</t>
  </si>
  <si>
    <t>1º REOFERTA: 174
2º REOFERTA: 19
3º REOFERTA: 954
4º REOFERTA: 839 
5º REOFERTA: 739</t>
  </si>
  <si>
    <t>1º REOFERTA: CAMPI: Abaetetuba (24) Altamira (21) Ananindeua (106) Belém (265) Bragança (44) BREVES(34) Cametá () Capanema (3) Castanhal (15) Salinópolis (37) Soure (1) Tucuruí (31)
                            POLOS: Acará (5) Baião (24) Barcarena (43) Tomé Açu(11) Curuça (19) Mãe do Rio (14)  Oeiras do Pará (1)
2º REOFERTA: CAMPI: Abaetetuba () Altamira (10) Ananindeua (13) Belém (5) Bragança (26) BREVES() Cametá () Capanema () Castanhal () Salinópolis () Soure () Tucuruí ()  Salinópolis (46)
                            POLOS: Acará (8) Barcarena (25) Tomé Açu (19) Curuça (3)
3º REOFERTA: CAMPI: Abaetetuba (12) Altamira (6) Ananindeua (56) Belém (327) Bragança (12) BREVES(7) Cametá (10) Capanema (2) Castanhal (16) Salinópolis (3) Soure (6) Tucuruí (32)
                            POLOS: Baião (1) Tomé Açu (1) Curuça (5) Mãe do Rio (7) Mocajuba (2) Oeiras do Pará (1)
4º REOFERTA: CAMPI: Abaetetuba (6) Altamira (11) Ananindeua (39) Belém (152) Bragança (8) BREVES(2) Cametá (4) Capanema (1) Castanhal (16) Salinópolis (2) Soure (1) Tucuruí (15)
                            POLOS: Baião (2) Barcarena (4) Tomé Açu (2) Mãe do Rio (3) Mocajuba (1)
5º REOFERTA: CAMPI: Abaetetuba (1) Altamira (6) Ananindeua (15) Belém (30) Bragança (4) BREVES(1) Cametá (4) Capanema (3) Castanhal (6) Salinópolis (12) Soure (1) Tucuruí (9)
                            POLOS: Acará (1) Baião (1) Barcarena (1) Curuça (1) Mãe do Rio (1)Tomé Acu (2) Oeiras do Pará (1)</t>
  </si>
  <si>
    <t xml:space="preserve">PSE - I/Q </t>
  </si>
  <si>
    <t xml:space="preserve">PSE - EAD
</t>
  </si>
  <si>
    <t>PSE - FORMA PARÁ 2022-2</t>
  </si>
  <si>
    <t>1º REOFERTA: 5152</t>
  </si>
  <si>
    <t>1º REOFERTA: 3</t>
  </si>
  <si>
    <t>1º REOFERTA: 54</t>
  </si>
  <si>
    <t>1º REOFERTA: 49</t>
  </si>
  <si>
    <t>1º REOFERTA: 5</t>
  </si>
  <si>
    <t>1º REOFERTA: CAMPI: Abaetetuba () Altamira () Ananindeua () Belém () Bragança () BREVES( ) Cametá () Capanema ( ) Castanhal () Salinópolis (15) Soure ( ) Tucuruí ()
                            POLOS:  Nova Ipixuna (33) Ponta de Pedra (1)</t>
  </si>
  <si>
    <t>TODAS AS REOFERTAS/VAGAS REMANESCENTES</t>
  </si>
  <si>
    <t>PS - VESTIBULAR - VAGAS REMANESCENTES  - 2021-2</t>
  </si>
  <si>
    <t>1º REOFERTA/VAGAS REMANESCENTES: 
CAMPI: Abaetetuba (6) Altamira (58) Ananindeua (41) Belém (132) Bragança (32) BREVES(2) Cametá (5) Capanema (1) Castanhal (13) Salinópolis (53) Soure (1) Tucuruí (30)  
      POLOS: Acará (53) Baião(1) Barcarena (12) Pacajá(39) Oeiras do Pará(1) Tomé Açu (25)</t>
  </si>
  <si>
    <t>TOTAL</t>
  </si>
  <si>
    <t>C
A
M
P
I</t>
  </si>
  <si>
    <t>ABAETETUBA</t>
  </si>
  <si>
    <t xml:space="preserve">ALTAMIRA </t>
  </si>
  <si>
    <t>ANANINDEUA</t>
  </si>
  <si>
    <t xml:space="preserve">CAMETÁ </t>
  </si>
  <si>
    <t>CAPANEMA</t>
  </si>
  <si>
    <t>CASTANHAL</t>
  </si>
  <si>
    <t>BELÉM</t>
  </si>
  <si>
    <t>BRAGANÇA</t>
  </si>
  <si>
    <t>BREVE</t>
  </si>
  <si>
    <t>SALINÓPOLIS</t>
  </si>
  <si>
    <t>SOURE</t>
  </si>
  <si>
    <t>TUCURUÍ</t>
  </si>
  <si>
    <t xml:space="preserve">P
O
L
O
S
</t>
  </si>
  <si>
    <t>Acará</t>
  </si>
  <si>
    <t>Baião</t>
  </si>
  <si>
    <t>Barcarena</t>
  </si>
  <si>
    <t>Bujaru</t>
  </si>
  <si>
    <t>Cachoeira do Arari</t>
  </si>
  <si>
    <t>Canaã dos Carajás</t>
  </si>
  <si>
    <t>Capitão Poço</t>
  </si>
  <si>
    <t>Conceição do Araguaia</t>
  </si>
  <si>
    <t>Curralinho</t>
  </si>
  <si>
    <t>Curuça</t>
  </si>
  <si>
    <t xml:space="preserve">Goianésia do Pará </t>
  </si>
  <si>
    <t xml:space="preserve">Igarapé Miri </t>
  </si>
  <si>
    <t>Jacundá</t>
  </si>
  <si>
    <t>Juruti</t>
  </si>
  <si>
    <t>Limoeiro do Ajurú</t>
  </si>
  <si>
    <t>Mãe do Rio</t>
  </si>
  <si>
    <t>Marabá</t>
  </si>
  <si>
    <t>Mocajuba</t>
  </si>
  <si>
    <t>Mojú</t>
  </si>
  <si>
    <t>Muaná</t>
  </si>
  <si>
    <t>Novo Repartimento</t>
  </si>
  <si>
    <t>Oeiras do Pará</t>
  </si>
  <si>
    <t>Outeiro</t>
  </si>
  <si>
    <t>Pacajá</t>
  </si>
  <si>
    <t>Paragominas</t>
  </si>
  <si>
    <t>Parauapebas</t>
  </si>
  <si>
    <t>Ponta de Pedra</t>
  </si>
  <si>
    <t>Rondon do Pará</t>
  </si>
  <si>
    <t xml:space="preserve">São Sebastião da Boa Vista </t>
  </si>
  <si>
    <t>Tailândia</t>
  </si>
  <si>
    <t>Tomé Açu</t>
  </si>
  <si>
    <t>Viseu</t>
  </si>
  <si>
    <t>Marapanim</t>
  </si>
  <si>
    <t>Nova Ipixuna</t>
  </si>
  <si>
    <t>Uruará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</si>
</sst>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38">
    <font>
      <sz val="10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0"/>
      <name val="Calibri"/>
      <charset val="134"/>
      <scheme val="minor"/>
    </font>
    <font>
      <sz val="22"/>
      <color theme="1"/>
      <name val="Calibri"/>
      <charset val="134"/>
      <scheme val="minor"/>
    </font>
    <font>
      <b/>
      <sz val="48"/>
      <color theme="0"/>
      <name val="Calibri"/>
      <charset val="134"/>
      <scheme val="minor"/>
    </font>
    <font>
      <b/>
      <sz val="36"/>
      <name val="Calibri"/>
      <charset val="134"/>
      <scheme val="minor"/>
    </font>
    <font>
      <b/>
      <sz val="22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b/>
      <sz val="26"/>
      <name val="Arial Rounded MT Bold"/>
      <charset val="134"/>
    </font>
    <font>
      <b/>
      <sz val="24"/>
      <name val="Calibri"/>
      <charset val="134"/>
      <scheme val="minor"/>
    </font>
    <font>
      <b/>
      <sz val="24"/>
      <color theme="1"/>
      <name val="Calibri"/>
      <charset val="134"/>
      <scheme val="minor"/>
    </font>
    <font>
      <b/>
      <sz val="26"/>
      <color theme="1"/>
      <name val="Calibri"/>
      <charset val="134"/>
      <scheme val="minor"/>
    </font>
    <font>
      <b/>
      <sz val="24"/>
      <color rgb="FFFF0000"/>
      <name val="Calibri"/>
      <charset val="134"/>
      <scheme val="minor"/>
    </font>
    <font>
      <b/>
      <sz val="20"/>
      <name val="Calibri"/>
      <charset val="134"/>
      <scheme val="minor"/>
    </font>
    <font>
      <b/>
      <sz val="24"/>
      <name val="Calibri"/>
      <charset val="134"/>
    </font>
    <font>
      <b/>
      <sz val="18"/>
      <name val="Calibri"/>
      <charset val="134"/>
      <scheme val="minor"/>
    </font>
    <font>
      <sz val="2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2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8" borderId="32" applyNumberFormat="0" applyAlignment="0" applyProtection="0">
      <alignment vertical="center"/>
    </xf>
    <xf numFmtId="0" fontId="28" fillId="19" borderId="33" applyNumberFormat="0" applyAlignment="0" applyProtection="0">
      <alignment vertical="center"/>
    </xf>
    <xf numFmtId="0" fontId="29" fillId="19" borderId="32" applyNumberFormat="0" applyAlignment="0" applyProtection="0">
      <alignment vertical="center"/>
    </xf>
    <xf numFmtId="0" fontId="30" fillId="20" borderId="34" applyNumberFormat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16" xfId="0" applyFont="1" applyFill="1" applyBorder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6" borderId="11" xfId="0" applyFont="1" applyFill="1" applyBorder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6" borderId="14" xfId="0" applyFont="1" applyFill="1" applyBorder="1">
      <alignment vertical="center"/>
    </xf>
    <xf numFmtId="0" fontId="2" fillId="5" borderId="15" xfId="0" applyFont="1" applyFill="1" applyBorder="1" applyAlignment="1">
      <alignment horizontal="center" vertical="center"/>
    </xf>
    <xf numFmtId="0" fontId="2" fillId="6" borderId="16" xfId="0" applyFont="1" applyFill="1" applyBorder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2" fillId="8" borderId="11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8" borderId="14" xfId="0" applyFont="1" applyFill="1" applyBorder="1">
      <alignment vertical="center"/>
    </xf>
    <xf numFmtId="0" fontId="3" fillId="7" borderId="1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0" fillId="0" borderId="0" xfId="0" applyFill="1" applyAlignment="1">
      <alignment vertical="center"/>
    </xf>
    <xf numFmtId="0" fontId="6" fillId="9" borderId="17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 wrapText="1"/>
    </xf>
    <xf numFmtId="0" fontId="8" fillId="3" borderId="12" xfId="0" applyFont="1" applyFill="1" applyBorder="1">
      <alignment vertical="center"/>
    </xf>
    <xf numFmtId="3" fontId="8" fillId="3" borderId="12" xfId="0" applyNumberFormat="1" applyFont="1" applyFill="1" applyBorder="1" applyAlignment="1">
      <alignment horizontal="center" vertical="center" wrapText="1"/>
    </xf>
    <xf numFmtId="0" fontId="8" fillId="7" borderId="12" xfId="0" applyFont="1" applyFill="1" applyBorder="1">
      <alignment vertical="center"/>
    </xf>
    <xf numFmtId="3" fontId="8" fillId="7" borderId="12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>
      <alignment vertical="center"/>
    </xf>
    <xf numFmtId="3" fontId="8" fillId="3" borderId="19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>
      <alignment vertical="center"/>
    </xf>
    <xf numFmtId="3" fontId="8" fillId="7" borderId="19" xfId="0" applyNumberFormat="1" applyFont="1" applyFill="1" applyBorder="1" applyAlignment="1">
      <alignment horizontal="center" vertical="center" wrapText="1"/>
    </xf>
    <xf numFmtId="3" fontId="10" fillId="3" borderId="12" xfId="0" applyNumberFormat="1" applyFont="1" applyFill="1" applyBorder="1" applyAlignment="1">
      <alignment horizontal="right" vertical="center" wrapText="1"/>
    </xf>
    <xf numFmtId="3" fontId="10" fillId="3" borderId="12" xfId="0" applyNumberFormat="1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right" vertical="center"/>
    </xf>
    <xf numFmtId="3" fontId="10" fillId="7" borderId="12" xfId="0" applyNumberFormat="1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2" fillId="13" borderId="21" xfId="0" applyFont="1" applyFill="1" applyBorder="1" applyAlignment="1">
      <alignment horizontal="center" vertical="center"/>
    </xf>
    <xf numFmtId="0" fontId="12" fillId="14" borderId="12" xfId="0" applyFont="1" applyFill="1" applyBorder="1" applyAlignment="1">
      <alignment horizontal="center" vertical="center"/>
    </xf>
    <xf numFmtId="0" fontId="12" fillId="14" borderId="12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0" fontId="12" fillId="14" borderId="18" xfId="0" applyFont="1" applyFill="1" applyBorder="1" applyAlignment="1">
      <alignment horizontal="center" vertical="center" wrapText="1"/>
    </xf>
    <xf numFmtId="0" fontId="11" fillId="5" borderId="12" xfId="0" applyFont="1" applyFill="1" applyBorder="1">
      <alignment vertical="center"/>
    </xf>
    <xf numFmtId="3" fontId="11" fillId="13" borderId="12" xfId="0" applyNumberFormat="1" applyFont="1" applyFill="1" applyBorder="1" applyAlignment="1">
      <alignment horizontal="left" vertical="top" wrapText="1"/>
    </xf>
    <xf numFmtId="0" fontId="11" fillId="14" borderId="17" xfId="0" applyFont="1" applyFill="1" applyBorder="1" applyAlignment="1">
      <alignment horizontal="left" vertical="top" wrapText="1"/>
    </xf>
    <xf numFmtId="0" fontId="14" fillId="14" borderId="18" xfId="0" applyFont="1" applyFill="1" applyBorder="1" applyAlignment="1">
      <alignment horizontal="left" vertical="top" wrapText="1"/>
    </xf>
    <xf numFmtId="3" fontId="11" fillId="13" borderId="12" xfId="0" applyNumberFormat="1" applyFont="1" applyFill="1" applyBorder="1" applyAlignment="1">
      <alignment horizontal="left" vertical="center" wrapText="1"/>
    </xf>
    <xf numFmtId="0" fontId="11" fillId="14" borderId="17" xfId="0" applyFont="1" applyFill="1" applyBorder="1" applyAlignment="1">
      <alignment horizontal="left" vertical="center" wrapText="1"/>
    </xf>
    <xf numFmtId="0" fontId="14" fillId="14" borderId="18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/>
    </xf>
    <xf numFmtId="3" fontId="14" fillId="13" borderId="12" xfId="0" applyNumberFormat="1" applyFont="1" applyFill="1" applyBorder="1" applyAlignment="1">
      <alignment horizontal="left" vertical="center" wrapText="1"/>
    </xf>
    <xf numFmtId="0" fontId="11" fillId="14" borderId="18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vertical="center" wrapText="1"/>
    </xf>
    <xf numFmtId="0" fontId="11" fillId="14" borderId="18" xfId="0" applyFont="1" applyFill="1" applyBorder="1" applyAlignment="1">
      <alignment horizontal="left" vertical="top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vertical="center"/>
    </xf>
    <xf numFmtId="0" fontId="11" fillId="5" borderId="19" xfId="0" applyFont="1" applyFill="1" applyBorder="1" applyAlignment="1">
      <alignment horizontal="left" vertical="top" wrapText="1"/>
    </xf>
    <xf numFmtId="3" fontId="11" fillId="13" borderId="19" xfId="0" applyNumberFormat="1" applyFont="1" applyFill="1" applyBorder="1" applyAlignment="1">
      <alignment horizontal="left" vertical="top" wrapText="1"/>
    </xf>
    <xf numFmtId="0" fontId="11" fillId="14" borderId="22" xfId="0" applyFont="1" applyFill="1" applyBorder="1" applyAlignment="1">
      <alignment horizontal="left" vertical="top" wrapText="1"/>
    </xf>
    <xf numFmtId="0" fontId="11" fillId="14" borderId="21" xfId="0" applyFont="1" applyFill="1" applyBorder="1" applyAlignment="1">
      <alignment horizontal="left" vertical="top" wrapText="1"/>
    </xf>
    <xf numFmtId="0" fontId="11" fillId="5" borderId="23" xfId="0" applyFont="1" applyFill="1" applyBorder="1" applyAlignment="1">
      <alignment horizontal="left" vertical="top" wrapText="1"/>
    </xf>
    <xf numFmtId="3" fontId="11" fillId="13" borderId="23" xfId="0" applyNumberFormat="1" applyFont="1" applyFill="1" applyBorder="1" applyAlignment="1">
      <alignment horizontal="left" vertical="top" wrapText="1"/>
    </xf>
    <xf numFmtId="0" fontId="11" fillId="14" borderId="24" xfId="0" applyFont="1" applyFill="1" applyBorder="1" applyAlignment="1">
      <alignment horizontal="left" vertical="top" wrapText="1"/>
    </xf>
    <xf numFmtId="0" fontId="11" fillId="14" borderId="0" xfId="0" applyFont="1" applyFill="1" applyAlignment="1">
      <alignment horizontal="left" vertical="top" wrapText="1"/>
    </xf>
    <xf numFmtId="0" fontId="11" fillId="5" borderId="9" xfId="0" applyFont="1" applyFill="1" applyBorder="1" applyAlignment="1">
      <alignment horizontal="left" vertical="top" wrapText="1"/>
    </xf>
    <xf numFmtId="3" fontId="11" fillId="13" borderId="9" xfId="0" applyNumberFormat="1" applyFont="1" applyFill="1" applyBorder="1" applyAlignment="1">
      <alignment horizontal="left" vertical="top" wrapText="1"/>
    </xf>
    <xf numFmtId="0" fontId="11" fillId="14" borderId="25" xfId="0" applyFont="1" applyFill="1" applyBorder="1" applyAlignment="1">
      <alignment horizontal="left" vertical="top" wrapText="1"/>
    </xf>
    <xf numFmtId="0" fontId="11" fillId="14" borderId="20" xfId="0" applyFont="1" applyFill="1" applyBorder="1" applyAlignment="1">
      <alignment horizontal="left" vertical="top" wrapText="1"/>
    </xf>
    <xf numFmtId="0" fontId="15" fillId="14" borderId="17" xfId="0" applyFont="1" applyFill="1" applyBorder="1" applyAlignment="1">
      <alignment horizontal="left" vertical="center" wrapText="1"/>
    </xf>
    <xf numFmtId="0" fontId="15" fillId="14" borderId="18" xfId="0" applyFont="1" applyFill="1" applyBorder="1" applyAlignment="1">
      <alignment horizontal="left" vertical="center" wrapText="1"/>
    </xf>
    <xf numFmtId="3" fontId="14" fillId="13" borderId="12" xfId="0" applyNumberFormat="1" applyFont="1" applyFill="1" applyBorder="1" applyAlignment="1">
      <alignment vertical="center" wrapText="1"/>
    </xf>
    <xf numFmtId="0" fontId="7" fillId="15" borderId="0" xfId="0" applyFont="1" applyFill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2" fillId="16" borderId="18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 wrapText="1"/>
    </xf>
    <xf numFmtId="0" fontId="12" fillId="14" borderId="21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left" vertical="center"/>
    </xf>
    <xf numFmtId="3" fontId="11" fillId="3" borderId="12" xfId="0" applyNumberFormat="1" applyFont="1" applyFill="1" applyBorder="1" applyAlignment="1">
      <alignment horizontal="left" vertical="top" wrapText="1"/>
    </xf>
    <xf numFmtId="0" fontId="12" fillId="14" borderId="18" xfId="0" applyFont="1" applyFill="1" applyBorder="1" applyAlignment="1">
      <alignment horizontal="left" vertical="top" wrapText="1"/>
    </xf>
    <xf numFmtId="0" fontId="12" fillId="10" borderId="19" xfId="0" applyFont="1" applyFill="1" applyBorder="1" applyAlignment="1">
      <alignment horizontal="left" vertical="center"/>
    </xf>
    <xf numFmtId="3" fontId="16" fillId="3" borderId="19" xfId="0" applyNumberFormat="1" applyFont="1" applyFill="1" applyBorder="1" applyAlignment="1">
      <alignment horizontal="left" vertical="top" wrapText="1"/>
    </xf>
    <xf numFmtId="0" fontId="12" fillId="10" borderId="9" xfId="0" applyFont="1" applyFill="1" applyBorder="1" applyAlignment="1">
      <alignment horizontal="left" vertical="center"/>
    </xf>
    <xf numFmtId="3" fontId="16" fillId="3" borderId="9" xfId="0" applyNumberFormat="1" applyFont="1" applyFill="1" applyBorder="1" applyAlignment="1">
      <alignment horizontal="left" vertical="top" wrapText="1"/>
    </xf>
    <xf numFmtId="0" fontId="6" fillId="9" borderId="2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2" fillId="13" borderId="27" xfId="0" applyFont="1" applyFill="1" applyBorder="1" applyAlignment="1">
      <alignment horizontal="center" vertical="center"/>
    </xf>
    <xf numFmtId="0" fontId="12" fillId="14" borderId="26" xfId="0" applyFont="1" applyFill="1" applyBorder="1" applyAlignment="1">
      <alignment horizontal="center" vertical="center" wrapText="1"/>
    </xf>
    <xf numFmtId="0" fontId="14" fillId="14" borderId="26" xfId="0" applyFont="1" applyFill="1" applyBorder="1" applyAlignment="1">
      <alignment horizontal="left" vertical="top" wrapText="1"/>
    </xf>
    <xf numFmtId="0" fontId="14" fillId="14" borderId="26" xfId="0" applyFont="1" applyFill="1" applyBorder="1" applyAlignment="1">
      <alignment horizontal="left" vertical="center" wrapText="1"/>
    </xf>
    <xf numFmtId="0" fontId="11" fillId="14" borderId="26" xfId="0" applyFont="1" applyFill="1" applyBorder="1" applyAlignment="1">
      <alignment horizontal="left" vertical="center" wrapText="1"/>
    </xf>
    <xf numFmtId="0" fontId="11" fillId="14" borderId="26" xfId="0" applyFont="1" applyFill="1" applyBorder="1" applyAlignment="1">
      <alignment horizontal="left" vertical="top" wrapText="1"/>
    </xf>
    <xf numFmtId="0" fontId="11" fillId="14" borderId="27" xfId="0" applyFont="1" applyFill="1" applyBorder="1" applyAlignment="1">
      <alignment horizontal="left" vertical="top" wrapText="1"/>
    </xf>
    <xf numFmtId="0" fontId="11" fillId="14" borderId="28" xfId="0" applyFont="1" applyFill="1" applyBorder="1" applyAlignment="1">
      <alignment horizontal="left" vertical="top" wrapText="1"/>
    </xf>
    <xf numFmtId="0" fontId="11" fillId="14" borderId="8" xfId="0" applyFont="1" applyFill="1" applyBorder="1" applyAlignment="1">
      <alignment horizontal="left" vertical="top" wrapText="1"/>
    </xf>
    <xf numFmtId="0" fontId="15" fillId="14" borderId="26" xfId="0" applyFont="1" applyFill="1" applyBorder="1" applyAlignment="1">
      <alignment horizontal="left" vertical="center" wrapText="1"/>
    </xf>
    <xf numFmtId="0" fontId="11" fillId="9" borderId="26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/>
    </xf>
    <xf numFmtId="0" fontId="12" fillId="14" borderId="26" xfId="0" applyFont="1" applyFill="1" applyBorder="1" applyAlignment="1">
      <alignment horizontal="left" vertical="top" wrapText="1"/>
    </xf>
    <xf numFmtId="0" fontId="12" fillId="10" borderId="12" xfId="0" applyFont="1" applyFill="1" applyBorder="1" applyAlignment="1">
      <alignment horizontal="left" vertical="center" wrapText="1"/>
    </xf>
    <xf numFmtId="3" fontId="11" fillId="3" borderId="12" xfId="0" applyNumberFormat="1" applyFont="1" applyFill="1" applyBorder="1" applyAlignment="1">
      <alignment horizontal="left" vertical="center" wrapText="1"/>
    </xf>
    <xf numFmtId="3" fontId="14" fillId="3" borderId="12" xfId="0" applyNumberFormat="1" applyFont="1" applyFill="1" applyBorder="1" applyAlignment="1">
      <alignment vertical="center" wrapText="1"/>
    </xf>
    <xf numFmtId="3" fontId="14" fillId="3" borderId="12" xfId="0" applyNumberFormat="1" applyFont="1" applyFill="1" applyBorder="1" applyAlignment="1">
      <alignment horizontal="left" vertical="center" wrapText="1"/>
    </xf>
    <xf numFmtId="0" fontId="17" fillId="14" borderId="17" xfId="0" applyFont="1" applyFill="1" applyBorder="1" applyAlignment="1">
      <alignment horizontal="left" vertical="center" wrapText="1"/>
    </xf>
    <xf numFmtId="0" fontId="17" fillId="14" borderId="18" xfId="0" applyFont="1" applyFill="1" applyBorder="1" applyAlignment="1">
      <alignment horizontal="left" vertical="center" wrapText="1"/>
    </xf>
    <xf numFmtId="0" fontId="12" fillId="10" borderId="19" xfId="0" applyFont="1" applyFill="1" applyBorder="1" applyAlignment="1">
      <alignment horizontal="center" vertical="center"/>
    </xf>
    <xf numFmtId="3" fontId="11" fillId="3" borderId="19" xfId="0" applyNumberFormat="1" applyFont="1" applyFill="1" applyBorder="1" applyAlignment="1">
      <alignment horizontal="left" vertical="top" wrapText="1"/>
    </xf>
    <xf numFmtId="3" fontId="11" fillId="3" borderId="9" xfId="0" applyNumberFormat="1" applyFont="1" applyFill="1" applyBorder="1" applyAlignment="1">
      <alignment horizontal="left" vertical="top" wrapText="1"/>
    </xf>
    <xf numFmtId="3" fontId="14" fillId="3" borderId="19" xfId="0" applyNumberFormat="1" applyFont="1" applyFill="1" applyBorder="1" applyAlignment="1">
      <alignment horizontal="left" vertical="center" wrapText="1"/>
    </xf>
    <xf numFmtId="3" fontId="14" fillId="3" borderId="23" xfId="0" applyNumberFormat="1" applyFont="1" applyFill="1" applyBorder="1" applyAlignment="1">
      <alignment horizontal="left" vertical="center" wrapText="1"/>
    </xf>
    <xf numFmtId="3" fontId="14" fillId="3" borderId="9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3" fontId="11" fillId="3" borderId="12" xfId="0" applyNumberFormat="1" applyFont="1" applyFill="1" applyBorder="1" applyAlignment="1">
      <alignment horizontal="center" vertical="center" wrapText="1"/>
    </xf>
    <xf numFmtId="3" fontId="14" fillId="3" borderId="12" xfId="0" applyNumberFormat="1" applyFont="1" applyFill="1" applyBorder="1" applyAlignment="1">
      <alignment horizontal="center" vertical="center" wrapText="1"/>
    </xf>
    <xf numFmtId="0" fontId="17" fillId="14" borderId="26" xfId="0" applyFont="1" applyFill="1" applyBorder="1" applyAlignment="1">
      <alignment horizontal="left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1121410</xdr:colOff>
      <xdr:row>2</xdr:row>
      <xdr:rowOff>64770</xdr:rowOff>
    </xdr:from>
    <xdr:to>
      <xdr:col>12</xdr:col>
      <xdr:colOff>4833620</xdr:colOff>
      <xdr:row>12</xdr:row>
      <xdr:rowOff>101600</xdr:rowOff>
    </xdr:to>
    <xdr:pic>
      <xdr:nvPicPr>
        <xdr:cNvPr id="2" name="Imagem 1"/>
        <xdr:cNvPicPr>
          <a:picLocks noChangeAspect="1"/>
        </xdr:cNvPicPr>
      </xdr:nvPicPr>
      <xdr:blipFill>
        <a:blip r:embed="rId1"/>
        <a:srcRect t="1107" r="3995"/>
        <a:stretch>
          <a:fillRect/>
        </a:stretch>
      </xdr:blipFill>
      <xdr:spPr>
        <a:xfrm>
          <a:off x="39999920" y="1375410"/>
          <a:ext cx="3712210" cy="5149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5487670</xdr:colOff>
      <xdr:row>3</xdr:row>
      <xdr:rowOff>995680</xdr:rowOff>
    </xdr:from>
    <xdr:to>
      <xdr:col>12</xdr:col>
      <xdr:colOff>11169650</xdr:colOff>
      <xdr:row>9</xdr:row>
      <xdr:rowOff>363220</xdr:rowOff>
    </xdr:to>
    <xdr:pic>
      <xdr:nvPicPr>
        <xdr:cNvPr id="3" name="Imagem 2" descr="ceps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366180" y="2893060"/>
          <a:ext cx="5681980" cy="27965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741680</xdr:colOff>
      <xdr:row>2</xdr:row>
      <xdr:rowOff>206375</xdr:rowOff>
    </xdr:from>
    <xdr:to>
      <xdr:col>1</xdr:col>
      <xdr:colOff>2081530</xdr:colOff>
      <xdr:row>3</xdr:row>
      <xdr:rowOff>344170</xdr:rowOff>
    </xdr:to>
    <xdr:pic>
      <xdr:nvPicPr>
        <xdr:cNvPr id="2" name="Imagem 1" descr="cep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1280" y="566420"/>
          <a:ext cx="1339850" cy="658495"/>
        </a:xfrm>
        <a:prstGeom prst="rect">
          <a:avLst/>
        </a:prstGeom>
      </xdr:spPr>
    </xdr:pic>
    <xdr:clientData/>
  </xdr:twoCellAnchor>
  <xdr:twoCellAnchor editAs="oneCell">
    <xdr:from>
      <xdr:col>0</xdr:col>
      <xdr:colOff>318135</xdr:colOff>
      <xdr:row>2</xdr:row>
      <xdr:rowOff>67310</xdr:rowOff>
    </xdr:from>
    <xdr:to>
      <xdr:col>1</xdr:col>
      <xdr:colOff>343535</xdr:colOff>
      <xdr:row>3</xdr:row>
      <xdr:rowOff>427990</xdr:rowOff>
    </xdr:to>
    <xdr:pic>
      <xdr:nvPicPr>
        <xdr:cNvPr id="3" name="Imagem 2"/>
        <xdr:cNvPicPr>
          <a:picLocks noChangeAspect="1"/>
        </xdr:cNvPicPr>
      </xdr:nvPicPr>
      <xdr:blipFill>
        <a:blip r:embed="rId2"/>
        <a:srcRect t="1107" r="3995"/>
        <a:stretch>
          <a:fillRect/>
        </a:stretch>
      </xdr:blipFill>
      <xdr:spPr>
        <a:xfrm>
          <a:off x="318135" y="427355"/>
          <a:ext cx="635000" cy="881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83820</xdr:colOff>
      <xdr:row>2</xdr:row>
      <xdr:rowOff>32385</xdr:rowOff>
    </xdr:from>
    <xdr:to>
      <xdr:col>19</xdr:col>
      <xdr:colOff>231140</xdr:colOff>
      <xdr:row>16</xdr:row>
      <xdr:rowOff>18415</xdr:rowOff>
    </xdr:to>
    <xdr:pic>
      <xdr:nvPicPr>
        <xdr:cNvPr id="4" name="Imagem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814060" y="392430"/>
          <a:ext cx="8072120" cy="4199255"/>
        </a:xfrm>
        <a:prstGeom prst="rect">
          <a:avLst/>
        </a:prstGeom>
        <a:noFill/>
        <a:ln w="50800" cmpd="sng">
          <a:solidFill>
            <a:schemeClr val="tx1"/>
          </a:solidFill>
          <a:prstDash val="solid"/>
        </a:ln>
      </xdr:spPr>
    </xdr:pic>
    <xdr:clientData/>
  </xdr:twoCellAnchor>
  <xdr:twoCellAnchor editAs="oneCell">
    <xdr:from>
      <xdr:col>1</xdr:col>
      <xdr:colOff>673100</xdr:colOff>
      <xdr:row>17</xdr:row>
      <xdr:rowOff>175895</xdr:rowOff>
    </xdr:from>
    <xdr:to>
      <xdr:col>1</xdr:col>
      <xdr:colOff>2012950</xdr:colOff>
      <xdr:row>18</xdr:row>
      <xdr:rowOff>313690</xdr:rowOff>
    </xdr:to>
    <xdr:pic>
      <xdr:nvPicPr>
        <xdr:cNvPr id="5" name="Imagem 4" descr="cep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2700" y="4933950"/>
          <a:ext cx="1339850" cy="658495"/>
        </a:xfrm>
        <a:prstGeom prst="rect">
          <a:avLst/>
        </a:prstGeom>
      </xdr:spPr>
    </xdr:pic>
    <xdr:clientData/>
  </xdr:twoCellAnchor>
  <xdr:twoCellAnchor editAs="oneCell">
    <xdr:from>
      <xdr:col>0</xdr:col>
      <xdr:colOff>325755</xdr:colOff>
      <xdr:row>17</xdr:row>
      <xdr:rowOff>36830</xdr:rowOff>
    </xdr:from>
    <xdr:to>
      <xdr:col>1</xdr:col>
      <xdr:colOff>351155</xdr:colOff>
      <xdr:row>18</xdr:row>
      <xdr:rowOff>397510</xdr:rowOff>
    </xdr:to>
    <xdr:pic>
      <xdr:nvPicPr>
        <xdr:cNvPr id="6" name="Imagem 5"/>
        <xdr:cNvPicPr>
          <a:picLocks noChangeAspect="1"/>
        </xdr:cNvPicPr>
      </xdr:nvPicPr>
      <xdr:blipFill>
        <a:blip r:embed="rId2"/>
        <a:srcRect t="1107" r="3995"/>
        <a:stretch>
          <a:fillRect/>
        </a:stretch>
      </xdr:blipFill>
      <xdr:spPr>
        <a:xfrm>
          <a:off x="325755" y="4794885"/>
          <a:ext cx="635000" cy="881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121920</xdr:colOff>
      <xdr:row>17</xdr:row>
      <xdr:rowOff>24765</xdr:rowOff>
    </xdr:from>
    <xdr:to>
      <xdr:col>19</xdr:col>
      <xdr:colOff>247015</xdr:colOff>
      <xdr:row>31</xdr:row>
      <xdr:rowOff>26670</xdr:rowOff>
    </xdr:to>
    <xdr:pic>
      <xdr:nvPicPr>
        <xdr:cNvPr id="7" name="Imagem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852160" y="4782820"/>
          <a:ext cx="8049895" cy="4215130"/>
        </a:xfrm>
        <a:prstGeom prst="rect">
          <a:avLst/>
        </a:prstGeom>
        <a:noFill/>
        <a:ln w="50800" cmpd="sng">
          <a:solidFill>
            <a:schemeClr val="tx1"/>
          </a:solidFill>
          <a:prstDash val="solid"/>
        </a:ln>
      </xdr:spPr>
    </xdr:pic>
    <xdr:clientData/>
  </xdr:twoCellAnchor>
  <xdr:twoCellAnchor editAs="oneCell">
    <xdr:from>
      <xdr:col>1</xdr:col>
      <xdr:colOff>779780</xdr:colOff>
      <xdr:row>33</xdr:row>
      <xdr:rowOff>175260</xdr:rowOff>
    </xdr:from>
    <xdr:to>
      <xdr:col>1</xdr:col>
      <xdr:colOff>2119630</xdr:colOff>
      <xdr:row>34</xdr:row>
      <xdr:rowOff>363855</xdr:rowOff>
    </xdr:to>
    <xdr:pic>
      <xdr:nvPicPr>
        <xdr:cNvPr id="10" name="Imagem 9" descr="cep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89380" y="9506585"/>
          <a:ext cx="1339850" cy="658495"/>
        </a:xfrm>
        <a:prstGeom prst="rect">
          <a:avLst/>
        </a:prstGeom>
      </xdr:spPr>
    </xdr:pic>
    <xdr:clientData/>
  </xdr:twoCellAnchor>
  <xdr:twoCellAnchor editAs="oneCell">
    <xdr:from>
      <xdr:col>0</xdr:col>
      <xdr:colOff>363855</xdr:colOff>
      <xdr:row>33</xdr:row>
      <xdr:rowOff>21590</xdr:rowOff>
    </xdr:from>
    <xdr:to>
      <xdr:col>1</xdr:col>
      <xdr:colOff>389255</xdr:colOff>
      <xdr:row>34</xdr:row>
      <xdr:rowOff>433070</xdr:rowOff>
    </xdr:to>
    <xdr:pic>
      <xdr:nvPicPr>
        <xdr:cNvPr id="11" name="Imagem 10"/>
        <xdr:cNvPicPr>
          <a:picLocks noChangeAspect="1"/>
        </xdr:cNvPicPr>
      </xdr:nvPicPr>
      <xdr:blipFill>
        <a:blip r:embed="rId2"/>
        <a:srcRect t="1107" r="3995"/>
        <a:stretch>
          <a:fillRect/>
        </a:stretch>
      </xdr:blipFill>
      <xdr:spPr>
        <a:xfrm>
          <a:off x="363855" y="9352915"/>
          <a:ext cx="635000" cy="881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787400</xdr:colOff>
      <xdr:row>68</xdr:row>
      <xdr:rowOff>238760</xdr:rowOff>
    </xdr:from>
    <xdr:to>
      <xdr:col>1</xdr:col>
      <xdr:colOff>2127250</xdr:colOff>
      <xdr:row>69</xdr:row>
      <xdr:rowOff>414655</xdr:rowOff>
    </xdr:to>
    <xdr:pic>
      <xdr:nvPicPr>
        <xdr:cNvPr id="14" name="Imagem 13" descr="ceps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7000" y="19254470"/>
          <a:ext cx="1339850" cy="658495"/>
        </a:xfrm>
        <a:prstGeom prst="rect">
          <a:avLst/>
        </a:prstGeom>
      </xdr:spPr>
    </xdr:pic>
    <xdr:clientData/>
  </xdr:twoCellAnchor>
  <xdr:twoCellAnchor editAs="oneCell">
    <xdr:from>
      <xdr:col>0</xdr:col>
      <xdr:colOff>348615</xdr:colOff>
      <xdr:row>68</xdr:row>
      <xdr:rowOff>74930</xdr:rowOff>
    </xdr:from>
    <xdr:to>
      <xdr:col>1</xdr:col>
      <xdr:colOff>374015</xdr:colOff>
      <xdr:row>69</xdr:row>
      <xdr:rowOff>473710</xdr:rowOff>
    </xdr:to>
    <xdr:pic>
      <xdr:nvPicPr>
        <xdr:cNvPr id="15" name="Imagem 14"/>
        <xdr:cNvPicPr>
          <a:picLocks noChangeAspect="1"/>
        </xdr:cNvPicPr>
      </xdr:nvPicPr>
      <xdr:blipFill>
        <a:blip r:embed="rId2"/>
        <a:srcRect t="1107" r="3995"/>
        <a:stretch>
          <a:fillRect/>
        </a:stretch>
      </xdr:blipFill>
      <xdr:spPr>
        <a:xfrm>
          <a:off x="348615" y="19090640"/>
          <a:ext cx="635000" cy="881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109220</xdr:colOff>
      <xdr:row>32</xdr:row>
      <xdr:rowOff>147320</xdr:rowOff>
    </xdr:from>
    <xdr:to>
      <xdr:col>28</xdr:col>
      <xdr:colOff>503555</xdr:colOff>
      <xdr:row>66</xdr:row>
      <xdr:rowOff>249555</xdr:rowOff>
    </xdr:to>
    <xdr:pic>
      <xdr:nvPicPr>
        <xdr:cNvPr id="17" name="Imagem 16" descr="Sem título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839460" y="9293860"/>
          <a:ext cx="13805535" cy="9519920"/>
        </a:xfrm>
        <a:prstGeom prst="rect">
          <a:avLst/>
        </a:prstGeom>
      </xdr:spPr>
    </xdr:pic>
    <xdr:clientData/>
  </xdr:twoCellAnchor>
  <xdr:twoCellAnchor editAs="oneCell">
    <xdr:from>
      <xdr:col>6</xdr:col>
      <xdr:colOff>147320</xdr:colOff>
      <xdr:row>68</xdr:row>
      <xdr:rowOff>20320</xdr:rowOff>
    </xdr:from>
    <xdr:to>
      <xdr:col>21</xdr:col>
      <xdr:colOff>154940</xdr:colOff>
      <xdr:row>85</xdr:row>
      <xdr:rowOff>157480</xdr:rowOff>
    </xdr:to>
    <xdr:pic>
      <xdr:nvPicPr>
        <xdr:cNvPr id="18" name="Imagem 17" descr="Sem título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877560" y="19036030"/>
          <a:ext cx="9151620" cy="5255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view="pageBreakPreview" zoomScale="40" zoomScaleNormal="70" topLeftCell="B31" workbookViewId="0">
      <selection activeCell="C30" sqref="C30:M30"/>
    </sheetView>
  </sheetViews>
  <sheetFormatPr defaultColWidth="8.86111111111111" defaultRowHeight="13.8"/>
  <cols>
    <col min="1" max="1" width="71.1111111111111" customWidth="1"/>
    <col min="2" max="2" width="57.7777777777778" customWidth="1"/>
    <col min="3" max="3" width="51.3888888888889" customWidth="1"/>
    <col min="4" max="4" width="48.6111111111111" customWidth="1"/>
    <col min="5" max="5" width="50.7407407407407" customWidth="1"/>
    <col min="6" max="6" width="49.4444444444444" customWidth="1"/>
    <col min="7" max="7" width="36.8888888888889" customWidth="1"/>
    <col min="8" max="8" width="38.0555555555556" customWidth="1"/>
    <col min="9" max="9" width="46.6666666666667" customWidth="1"/>
    <col min="10" max="11" width="37.1111111111111" customWidth="1"/>
    <col min="12" max="12" width="42" customWidth="1"/>
    <col min="13" max="13" width="177.777777777778" customWidth="1"/>
  </cols>
  <sheetData>
    <row r="1" ht="61.2" spans="1:1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17"/>
    </row>
    <row r="2" s="40" customFormat="1" ht="42" customHeight="1" spans="1:1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18"/>
    </row>
    <row r="3" ht="46.2" spans="1:13">
      <c r="A3" s="50">
        <v>2023</v>
      </c>
      <c r="B3" s="50"/>
      <c r="C3" s="50"/>
      <c r="D3" s="50"/>
      <c r="E3" s="51">
        <v>2022</v>
      </c>
      <c r="F3" s="51"/>
      <c r="G3" s="51"/>
      <c r="H3" s="51"/>
      <c r="I3" s="119">
        <v>2021</v>
      </c>
      <c r="J3" s="120"/>
      <c r="K3" s="120"/>
      <c r="L3" s="121"/>
      <c r="M3" s="118"/>
    </row>
    <row r="4" ht="126" customHeight="1" spans="1:13">
      <c r="A4" s="52" t="s">
        <v>1</v>
      </c>
      <c r="B4" s="53" t="s">
        <v>2</v>
      </c>
      <c r="C4" s="53" t="s">
        <v>3</v>
      </c>
      <c r="D4" s="53" t="s">
        <v>4</v>
      </c>
      <c r="E4" s="54" t="s">
        <v>1</v>
      </c>
      <c r="F4" s="55" t="s">
        <v>2</v>
      </c>
      <c r="G4" s="55" t="s">
        <v>3</v>
      </c>
      <c r="H4" s="55" t="s">
        <v>4</v>
      </c>
      <c r="I4" s="122" t="s">
        <v>1</v>
      </c>
      <c r="J4" s="123" t="s">
        <v>2</v>
      </c>
      <c r="K4" s="123" t="s">
        <v>3</v>
      </c>
      <c r="L4" s="123" t="s">
        <v>4</v>
      </c>
      <c r="M4" s="118"/>
    </row>
    <row r="5" ht="28.8" spans="1:13">
      <c r="A5" s="56" t="s">
        <v>5</v>
      </c>
      <c r="B5" s="57">
        <v>4</v>
      </c>
      <c r="C5" s="57">
        <v>3</v>
      </c>
      <c r="D5" s="57">
        <f>1194+772+584+368+642+432+299</f>
        <v>4291</v>
      </c>
      <c r="E5" s="58" t="s">
        <v>5</v>
      </c>
      <c r="F5" s="59">
        <v>6</v>
      </c>
      <c r="G5" s="59">
        <v>5</v>
      </c>
      <c r="H5" s="59">
        <f>1042+483+431+432+461+249+698+155+506+269+100</f>
        <v>4826</v>
      </c>
      <c r="I5" s="56" t="s">
        <v>5</v>
      </c>
      <c r="J5" s="57">
        <v>11</v>
      </c>
      <c r="K5" s="57">
        <v>1</v>
      </c>
      <c r="L5" s="57">
        <f>461+1215+431+216+113+733+449+5+359+305+175+505</f>
        <v>4967</v>
      </c>
      <c r="M5" s="118"/>
    </row>
    <row r="6" ht="28.8" spans="1:13">
      <c r="A6" s="56" t="s">
        <v>6</v>
      </c>
      <c r="B6" s="57">
        <v>2</v>
      </c>
      <c r="C6" s="57">
        <v>3</v>
      </c>
      <c r="D6" s="57">
        <f>4+5+45+167+64</f>
        <v>285</v>
      </c>
      <c r="E6" s="58" t="s">
        <v>6</v>
      </c>
      <c r="F6" s="59">
        <v>1</v>
      </c>
      <c r="G6" s="59" t="s">
        <v>7</v>
      </c>
      <c r="H6" s="59">
        <f>10</f>
        <v>10</v>
      </c>
      <c r="I6" s="56" t="s">
        <v>6</v>
      </c>
      <c r="J6" s="57" t="s">
        <v>8</v>
      </c>
      <c r="K6" s="57" t="s">
        <v>7</v>
      </c>
      <c r="L6" s="57">
        <v>0</v>
      </c>
      <c r="M6" s="118"/>
    </row>
    <row r="7" ht="28.8" spans="1:13">
      <c r="A7" s="56" t="s">
        <v>9</v>
      </c>
      <c r="B7" s="57">
        <v>1</v>
      </c>
      <c r="C7" s="57">
        <v>1</v>
      </c>
      <c r="D7" s="57">
        <f>618+0</f>
        <v>618</v>
      </c>
      <c r="E7" s="58" t="s">
        <v>9</v>
      </c>
      <c r="F7" s="59" t="s">
        <v>10</v>
      </c>
      <c r="G7" s="59" t="s">
        <v>7</v>
      </c>
      <c r="H7" s="59">
        <v>0</v>
      </c>
      <c r="I7" s="56" t="s">
        <v>9</v>
      </c>
      <c r="J7" s="57">
        <v>9</v>
      </c>
      <c r="K7" s="57" t="s">
        <v>7</v>
      </c>
      <c r="L7" s="57">
        <f>195+182+182+40+65+96+27+20+23</f>
        <v>830</v>
      </c>
      <c r="M7" s="118"/>
    </row>
    <row r="8" ht="28.8" spans="1:13">
      <c r="A8" s="56" t="s">
        <v>11</v>
      </c>
      <c r="B8" s="57" t="s">
        <v>10</v>
      </c>
      <c r="C8" s="57" t="s">
        <v>7</v>
      </c>
      <c r="D8" s="57">
        <v>0</v>
      </c>
      <c r="E8" s="58" t="s">
        <v>11</v>
      </c>
      <c r="F8" s="59" t="s">
        <v>10</v>
      </c>
      <c r="G8" s="59" t="s">
        <v>7</v>
      </c>
      <c r="H8" s="59">
        <v>0</v>
      </c>
      <c r="I8" s="56" t="s">
        <v>11</v>
      </c>
      <c r="J8" s="57" t="s">
        <v>8</v>
      </c>
      <c r="K8" s="57" t="s">
        <v>7</v>
      </c>
      <c r="L8" s="57">
        <v>0</v>
      </c>
      <c r="M8" s="118"/>
    </row>
    <row r="9" ht="28.8" spans="1:13">
      <c r="A9" s="56" t="s">
        <v>12</v>
      </c>
      <c r="B9" s="57" t="s">
        <v>10</v>
      </c>
      <c r="C9" s="57" t="s">
        <v>7</v>
      </c>
      <c r="D9" s="57">
        <v>0</v>
      </c>
      <c r="E9" s="58" t="s">
        <v>12</v>
      </c>
      <c r="F9" s="59" t="s">
        <v>10</v>
      </c>
      <c r="G9" s="59" t="s">
        <v>7</v>
      </c>
      <c r="H9" s="59">
        <v>0</v>
      </c>
      <c r="I9" s="56" t="s">
        <v>12</v>
      </c>
      <c r="J9" s="57" t="s">
        <v>8</v>
      </c>
      <c r="K9" s="57" t="s">
        <v>7</v>
      </c>
      <c r="L9" s="57">
        <v>0</v>
      </c>
      <c r="M9" s="118"/>
    </row>
    <row r="10" ht="28.8" spans="1:13">
      <c r="A10" s="56" t="s">
        <v>13</v>
      </c>
      <c r="B10" s="57" t="s">
        <v>10</v>
      </c>
      <c r="C10" s="57" t="s">
        <v>7</v>
      </c>
      <c r="D10" s="57">
        <v>0</v>
      </c>
      <c r="E10" s="58" t="s">
        <v>13</v>
      </c>
      <c r="F10" s="59">
        <v>5</v>
      </c>
      <c r="G10" s="59">
        <v>1</v>
      </c>
      <c r="H10" s="59">
        <f>25+9+39+11+4+49</f>
        <v>137</v>
      </c>
      <c r="I10" s="56" t="s">
        <v>13</v>
      </c>
      <c r="J10" s="57" t="s">
        <v>8</v>
      </c>
      <c r="K10" s="57" t="s">
        <v>7</v>
      </c>
      <c r="L10" s="57">
        <v>0</v>
      </c>
      <c r="M10" s="118"/>
    </row>
    <row r="11" ht="28.8" spans="1:13">
      <c r="A11" s="56" t="s">
        <v>14</v>
      </c>
      <c r="B11" s="57">
        <v>1</v>
      </c>
      <c r="C11" s="57">
        <v>2</v>
      </c>
      <c r="D11" s="57">
        <f>18+58+29</f>
        <v>105</v>
      </c>
      <c r="E11" s="58" t="s">
        <v>14</v>
      </c>
      <c r="F11" s="59">
        <v>2</v>
      </c>
      <c r="G11" s="59" t="s">
        <v>7</v>
      </c>
      <c r="H11" s="59">
        <f>48+14</f>
        <v>62</v>
      </c>
      <c r="I11" s="56" t="s">
        <v>14</v>
      </c>
      <c r="J11" s="57" t="s">
        <v>8</v>
      </c>
      <c r="K11" s="57" t="s">
        <v>7</v>
      </c>
      <c r="L11" s="57">
        <v>0</v>
      </c>
      <c r="M11" s="118"/>
    </row>
    <row r="12" ht="28.8" spans="1:13">
      <c r="A12" s="60" t="s">
        <v>15</v>
      </c>
      <c r="B12" s="57" t="s">
        <v>10</v>
      </c>
      <c r="C12" s="57" t="s">
        <v>7</v>
      </c>
      <c r="D12" s="61">
        <v>0</v>
      </c>
      <c r="E12" s="62" t="s">
        <v>15</v>
      </c>
      <c r="F12" s="59" t="s">
        <v>10</v>
      </c>
      <c r="G12" s="59" t="s">
        <v>7</v>
      </c>
      <c r="H12" s="63">
        <v>0</v>
      </c>
      <c r="I12" s="60" t="s">
        <v>15</v>
      </c>
      <c r="J12" s="57" t="s">
        <v>8</v>
      </c>
      <c r="K12" s="57" t="s">
        <v>7</v>
      </c>
      <c r="L12" s="61">
        <v>0</v>
      </c>
      <c r="M12" s="118"/>
    </row>
    <row r="13" s="41" customFormat="1" ht="62" customHeight="1" spans="1:13">
      <c r="A13" s="64" t="s">
        <v>16</v>
      </c>
      <c r="B13" s="64"/>
      <c r="C13" s="64"/>
      <c r="D13" s="65">
        <f>SUM(D5:D12)</f>
        <v>5299</v>
      </c>
      <c r="E13" s="66" t="s">
        <v>16</v>
      </c>
      <c r="F13" s="66"/>
      <c r="G13" s="66"/>
      <c r="H13" s="67">
        <f>SUM(H5:H12)</f>
        <v>5035</v>
      </c>
      <c r="I13" s="64" t="s">
        <v>16</v>
      </c>
      <c r="J13" s="64"/>
      <c r="K13" s="64"/>
      <c r="L13" s="65">
        <f>SUM(L5:L12)</f>
        <v>5797</v>
      </c>
      <c r="M13" s="118"/>
    </row>
    <row r="14" s="42" customFormat="1" ht="44" customHeight="1" spans="1:13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="43" customFormat="1" ht="46.2" spans="1:13">
      <c r="A15" s="68" t="s">
        <v>17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ht="31.2" spans="1:13">
      <c r="A16" s="69">
        <v>2023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124"/>
    </row>
    <row r="17" ht="31.2" spans="1:13">
      <c r="A17" s="70" t="s">
        <v>18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125"/>
    </row>
    <row r="18" ht="206" customHeight="1" spans="1:13">
      <c r="A18" s="71" t="s">
        <v>1</v>
      </c>
      <c r="B18" s="72" t="s">
        <v>19</v>
      </c>
      <c r="C18" s="73" t="s">
        <v>20</v>
      </c>
      <c r="D18" s="74"/>
      <c r="E18" s="74"/>
      <c r="F18" s="74"/>
      <c r="G18" s="74"/>
      <c r="H18" s="74"/>
      <c r="I18" s="74"/>
      <c r="J18" s="74"/>
      <c r="K18" s="74"/>
      <c r="L18" s="74"/>
      <c r="M18" s="126"/>
    </row>
    <row r="19" ht="231" customHeight="1" spans="1:13">
      <c r="A19" s="75" t="s">
        <v>5</v>
      </c>
      <c r="B19" s="76" t="s">
        <v>21</v>
      </c>
      <c r="C19" s="77" t="s">
        <v>22</v>
      </c>
      <c r="D19" s="78"/>
      <c r="E19" s="78"/>
      <c r="F19" s="78"/>
      <c r="G19" s="78"/>
      <c r="H19" s="78"/>
      <c r="I19" s="78"/>
      <c r="J19" s="78"/>
      <c r="K19" s="78"/>
      <c r="L19" s="78"/>
      <c r="M19" s="127"/>
    </row>
    <row r="20" ht="123" customHeight="1" spans="1:13">
      <c r="A20" s="75" t="s">
        <v>6</v>
      </c>
      <c r="B20" s="79" t="s">
        <v>23</v>
      </c>
      <c r="C20" s="80" t="s">
        <v>24</v>
      </c>
      <c r="D20" s="81"/>
      <c r="E20" s="81"/>
      <c r="F20" s="81"/>
      <c r="G20" s="81"/>
      <c r="H20" s="81"/>
      <c r="I20" s="81"/>
      <c r="J20" s="81"/>
      <c r="K20" s="81"/>
      <c r="L20" s="81"/>
      <c r="M20" s="128"/>
    </row>
    <row r="21" ht="126" customHeight="1" spans="1:13">
      <c r="A21" s="82" t="s">
        <v>25</v>
      </c>
      <c r="B21" s="79" t="s">
        <v>26</v>
      </c>
      <c r="C21" s="77" t="s">
        <v>27</v>
      </c>
      <c r="D21" s="78"/>
      <c r="E21" s="78"/>
      <c r="F21" s="78"/>
      <c r="G21" s="78"/>
      <c r="H21" s="78"/>
      <c r="I21" s="78"/>
      <c r="J21" s="78"/>
      <c r="K21" s="78"/>
      <c r="L21" s="78"/>
      <c r="M21" s="127"/>
    </row>
    <row r="22" ht="31.2" spans="1:13">
      <c r="A22" s="75" t="s">
        <v>11</v>
      </c>
      <c r="B22" s="83" t="s">
        <v>28</v>
      </c>
      <c r="C22" s="80"/>
      <c r="D22" s="84"/>
      <c r="E22" s="84"/>
      <c r="F22" s="84"/>
      <c r="G22" s="84"/>
      <c r="H22" s="84"/>
      <c r="I22" s="84"/>
      <c r="J22" s="84"/>
      <c r="K22" s="84"/>
      <c r="L22" s="84"/>
      <c r="M22" s="129"/>
    </row>
    <row r="23" ht="31.2" spans="1:13">
      <c r="A23" s="75" t="s">
        <v>12</v>
      </c>
      <c r="B23" s="83" t="s">
        <v>28</v>
      </c>
      <c r="C23" s="80"/>
      <c r="D23" s="84"/>
      <c r="E23" s="84"/>
      <c r="F23" s="84"/>
      <c r="G23" s="84"/>
      <c r="H23" s="84"/>
      <c r="I23" s="84"/>
      <c r="J23" s="84"/>
      <c r="K23" s="84"/>
      <c r="L23" s="84"/>
      <c r="M23" s="129"/>
    </row>
    <row r="24" ht="31.2" spans="1:13">
      <c r="A24" s="75" t="s">
        <v>13</v>
      </c>
      <c r="B24" s="83" t="s">
        <v>28</v>
      </c>
      <c r="C24" s="80"/>
      <c r="D24" s="84"/>
      <c r="E24" s="84"/>
      <c r="F24" s="84"/>
      <c r="G24" s="84"/>
      <c r="H24" s="84"/>
      <c r="I24" s="84"/>
      <c r="J24" s="84"/>
      <c r="K24" s="84"/>
      <c r="L24" s="84"/>
      <c r="M24" s="129"/>
    </row>
    <row r="25" ht="76" customHeight="1" spans="1:13">
      <c r="A25" s="85" t="s">
        <v>29</v>
      </c>
      <c r="B25" s="79" t="s">
        <v>30</v>
      </c>
      <c r="C25" s="80" t="s">
        <v>31</v>
      </c>
      <c r="D25" s="81"/>
      <c r="E25" s="81"/>
      <c r="F25" s="81"/>
      <c r="G25" s="81"/>
      <c r="H25" s="81"/>
      <c r="I25" s="81"/>
      <c r="J25" s="81"/>
      <c r="K25" s="81"/>
      <c r="L25" s="81"/>
      <c r="M25" s="128"/>
    </row>
    <row r="26" ht="31.2" spans="1:13">
      <c r="A26" s="75" t="s">
        <v>15</v>
      </c>
      <c r="B26" s="83" t="s">
        <v>28</v>
      </c>
      <c r="C26" s="80"/>
      <c r="D26" s="84"/>
      <c r="E26" s="84"/>
      <c r="F26" s="84"/>
      <c r="G26" s="84"/>
      <c r="H26" s="84"/>
      <c r="I26" s="84"/>
      <c r="J26" s="84"/>
      <c r="K26" s="84"/>
      <c r="L26" s="84"/>
      <c r="M26" s="129"/>
    </row>
    <row r="27" s="44" customFormat="1"/>
    <row r="28" ht="31.2" spans="1:13">
      <c r="A28" s="69">
        <v>2022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124"/>
    </row>
    <row r="29" ht="31.2" spans="1:13">
      <c r="A29" s="70" t="s">
        <v>18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125"/>
    </row>
    <row r="30" ht="206" customHeight="1" spans="1:13">
      <c r="A30" s="71" t="s">
        <v>1</v>
      </c>
      <c r="B30" s="72" t="s">
        <v>19</v>
      </c>
      <c r="C30" s="73" t="s">
        <v>20</v>
      </c>
      <c r="D30" s="74"/>
      <c r="E30" s="74"/>
      <c r="F30" s="74"/>
      <c r="G30" s="74"/>
      <c r="H30" s="74"/>
      <c r="I30" s="74"/>
      <c r="J30" s="74"/>
      <c r="K30" s="74"/>
      <c r="L30" s="74"/>
      <c r="M30" s="126"/>
    </row>
    <row r="31" ht="409" customHeight="1" spans="1:13">
      <c r="A31" s="82" t="s">
        <v>5</v>
      </c>
      <c r="B31" s="76" t="s">
        <v>32</v>
      </c>
      <c r="C31" s="77" t="s">
        <v>33</v>
      </c>
      <c r="D31" s="86"/>
      <c r="E31" s="86"/>
      <c r="F31" s="86"/>
      <c r="G31" s="86"/>
      <c r="H31" s="86"/>
      <c r="I31" s="86"/>
      <c r="J31" s="86"/>
      <c r="K31" s="86"/>
      <c r="L31" s="86"/>
      <c r="M31" s="130"/>
    </row>
    <row r="32" ht="75" customHeight="1" spans="1:13">
      <c r="A32" s="82" t="s">
        <v>34</v>
      </c>
      <c r="B32" s="79" t="s">
        <v>35</v>
      </c>
      <c r="C32" s="80" t="s">
        <v>36</v>
      </c>
      <c r="D32" s="84"/>
      <c r="E32" s="84"/>
      <c r="F32" s="84"/>
      <c r="G32" s="84"/>
      <c r="H32" s="84"/>
      <c r="I32" s="84"/>
      <c r="J32" s="84"/>
      <c r="K32" s="84"/>
      <c r="L32" s="84"/>
      <c r="M32" s="129"/>
    </row>
    <row r="33" ht="31.2" spans="1:13">
      <c r="A33" s="82" t="s">
        <v>9</v>
      </c>
      <c r="B33" s="83" t="s">
        <v>28</v>
      </c>
      <c r="C33" s="77"/>
      <c r="D33" s="86"/>
      <c r="E33" s="86"/>
      <c r="F33" s="86"/>
      <c r="G33" s="86"/>
      <c r="H33" s="86"/>
      <c r="I33" s="86"/>
      <c r="J33" s="86"/>
      <c r="K33" s="86"/>
      <c r="L33" s="86"/>
      <c r="M33" s="130"/>
    </row>
    <row r="34" ht="31.2" spans="1:13">
      <c r="A34" s="87" t="s">
        <v>37</v>
      </c>
      <c r="B34" s="83" t="s">
        <v>28</v>
      </c>
      <c r="C34" s="77"/>
      <c r="D34" s="86"/>
      <c r="E34" s="86"/>
      <c r="F34" s="86"/>
      <c r="G34" s="86"/>
      <c r="H34" s="86"/>
      <c r="I34" s="86"/>
      <c r="J34" s="86"/>
      <c r="K34" s="86"/>
      <c r="L34" s="86"/>
      <c r="M34" s="130"/>
    </row>
    <row r="35" ht="31.2" spans="1:13">
      <c r="A35" s="82" t="s">
        <v>38</v>
      </c>
      <c r="B35" s="83" t="s">
        <v>28</v>
      </c>
      <c r="C35" s="77"/>
      <c r="D35" s="86"/>
      <c r="E35" s="86"/>
      <c r="F35" s="86"/>
      <c r="G35" s="86"/>
      <c r="H35" s="86"/>
      <c r="I35" s="86"/>
      <c r="J35" s="86"/>
      <c r="K35" s="86"/>
      <c r="L35" s="86"/>
      <c r="M35" s="130"/>
    </row>
    <row r="36" ht="348" customHeight="1" spans="1:13">
      <c r="A36" s="88" t="s">
        <v>39</v>
      </c>
      <c r="B36" s="76" t="s">
        <v>40</v>
      </c>
      <c r="C36" s="77" t="s">
        <v>41</v>
      </c>
      <c r="D36" s="86"/>
      <c r="E36" s="86"/>
      <c r="F36" s="86"/>
      <c r="G36" s="86"/>
      <c r="H36" s="86"/>
      <c r="I36" s="86"/>
      <c r="J36" s="86"/>
      <c r="K36" s="86"/>
      <c r="L36" s="86"/>
      <c r="M36" s="130"/>
    </row>
    <row r="37" ht="86" customHeight="1" spans="1:13">
      <c r="A37" s="87" t="s">
        <v>42</v>
      </c>
      <c r="B37" s="79" t="s">
        <v>43</v>
      </c>
      <c r="C37" s="77" t="s">
        <v>44</v>
      </c>
      <c r="D37" s="86"/>
      <c r="E37" s="86"/>
      <c r="F37" s="86"/>
      <c r="G37" s="86"/>
      <c r="H37" s="86"/>
      <c r="I37" s="86"/>
      <c r="J37" s="86"/>
      <c r="K37" s="86"/>
      <c r="L37" s="86"/>
      <c r="M37" s="130"/>
    </row>
    <row r="38" ht="31.2" spans="1:13">
      <c r="A38" s="82" t="s">
        <v>15</v>
      </c>
      <c r="B38" s="83" t="s">
        <v>28</v>
      </c>
      <c r="C38" s="77"/>
      <c r="D38" s="86"/>
      <c r="E38" s="86"/>
      <c r="F38" s="86"/>
      <c r="G38" s="86"/>
      <c r="H38" s="86"/>
      <c r="I38" s="86"/>
      <c r="J38" s="86"/>
      <c r="K38" s="86"/>
      <c r="L38" s="86"/>
      <c r="M38" s="130"/>
    </row>
    <row r="39" s="41" customFormat="1" ht="20.25" customHeight="1" spans="1:1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</row>
    <row r="40" ht="31.2" spans="1:13">
      <c r="A40" s="69">
        <v>2021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124"/>
    </row>
    <row r="41" ht="31.2" spans="1:13">
      <c r="A41" s="70" t="s">
        <v>18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125"/>
    </row>
    <row r="42" ht="206" customHeight="1" spans="1:13">
      <c r="A42" s="71" t="s">
        <v>1</v>
      </c>
      <c r="B42" s="72" t="s">
        <v>19</v>
      </c>
      <c r="C42" s="73" t="s">
        <v>20</v>
      </c>
      <c r="D42" s="74"/>
      <c r="E42" s="74"/>
      <c r="F42" s="74"/>
      <c r="G42" s="74"/>
      <c r="H42" s="74"/>
      <c r="I42" s="74"/>
      <c r="J42" s="74"/>
      <c r="K42" s="74"/>
      <c r="L42" s="74"/>
      <c r="M42" s="126"/>
    </row>
    <row r="43" ht="148" customHeight="1" spans="1:13">
      <c r="A43" s="90" t="s">
        <v>45</v>
      </c>
      <c r="B43" s="91" t="s">
        <v>46</v>
      </c>
      <c r="C43" s="92" t="s">
        <v>47</v>
      </c>
      <c r="D43" s="93"/>
      <c r="E43" s="93"/>
      <c r="F43" s="93"/>
      <c r="G43" s="93"/>
      <c r="H43" s="93"/>
      <c r="I43" s="93"/>
      <c r="J43" s="93"/>
      <c r="K43" s="93"/>
      <c r="L43" s="93"/>
      <c r="M43" s="131"/>
    </row>
    <row r="44" ht="148" customHeight="1" spans="1:13">
      <c r="A44" s="94"/>
      <c r="B44" s="95"/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132"/>
    </row>
    <row r="45" ht="148" customHeight="1" spans="1:13">
      <c r="A45" s="94"/>
      <c r="B45" s="95"/>
      <c r="C45" s="96"/>
      <c r="D45" s="97"/>
      <c r="E45" s="97"/>
      <c r="F45" s="97"/>
      <c r="G45" s="97"/>
      <c r="H45" s="97"/>
      <c r="I45" s="97"/>
      <c r="J45" s="97"/>
      <c r="K45" s="97"/>
      <c r="L45" s="97"/>
      <c r="M45" s="132"/>
    </row>
    <row r="46" ht="307" customHeight="1" spans="1:13">
      <c r="A46" s="98"/>
      <c r="B46" s="99"/>
      <c r="C46" s="100"/>
      <c r="D46" s="101"/>
      <c r="E46" s="101"/>
      <c r="F46" s="101"/>
      <c r="G46" s="101"/>
      <c r="H46" s="101"/>
      <c r="I46" s="101"/>
      <c r="J46" s="101"/>
      <c r="K46" s="101"/>
      <c r="L46" s="101"/>
      <c r="M46" s="133"/>
    </row>
    <row r="47" ht="31.2" spans="1:13">
      <c r="A47" s="82" t="s">
        <v>6</v>
      </c>
      <c r="B47" s="83" t="s">
        <v>28</v>
      </c>
      <c r="C47" s="102"/>
      <c r="D47" s="103"/>
      <c r="E47" s="103"/>
      <c r="F47" s="103"/>
      <c r="G47" s="103"/>
      <c r="H47" s="103"/>
      <c r="I47" s="103"/>
      <c r="J47" s="103"/>
      <c r="K47" s="103"/>
      <c r="L47" s="103"/>
      <c r="M47" s="134"/>
    </row>
    <row r="48" spans="1:13">
      <c r="A48" s="90" t="s">
        <v>48</v>
      </c>
      <c r="B48" s="91" t="s">
        <v>49</v>
      </c>
      <c r="C48" s="92" t="s">
        <v>50</v>
      </c>
      <c r="D48" s="93"/>
      <c r="E48" s="93"/>
      <c r="F48" s="93"/>
      <c r="G48" s="93"/>
      <c r="H48" s="93"/>
      <c r="I48" s="93"/>
      <c r="J48" s="93"/>
      <c r="K48" s="93"/>
      <c r="L48" s="93"/>
      <c r="M48" s="131"/>
    </row>
    <row r="49" spans="1:13">
      <c r="A49" s="94"/>
      <c r="B49" s="95"/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132"/>
    </row>
    <row r="50" ht="127" customHeight="1" spans="1:13">
      <c r="A50" s="94"/>
      <c r="B50" s="95"/>
      <c r="C50" s="96"/>
      <c r="D50" s="97"/>
      <c r="E50" s="97"/>
      <c r="F50" s="97"/>
      <c r="G50" s="97"/>
      <c r="H50" s="97"/>
      <c r="I50" s="97"/>
      <c r="J50" s="97"/>
      <c r="K50" s="97"/>
      <c r="L50" s="97"/>
      <c r="M50" s="132"/>
    </row>
    <row r="51" ht="409" customHeight="1" spans="1:13">
      <c r="A51" s="98"/>
      <c r="B51" s="99"/>
      <c r="C51" s="100"/>
      <c r="D51" s="101"/>
      <c r="E51" s="101"/>
      <c r="F51" s="101"/>
      <c r="G51" s="101"/>
      <c r="H51" s="101"/>
      <c r="I51" s="101"/>
      <c r="J51" s="101"/>
      <c r="K51" s="101"/>
      <c r="L51" s="101"/>
      <c r="M51" s="133"/>
    </row>
    <row r="52" ht="31.2" spans="1:13">
      <c r="A52" s="82" t="s">
        <v>11</v>
      </c>
      <c r="B52" s="104" t="s">
        <v>28</v>
      </c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34"/>
    </row>
    <row r="53" ht="31.2" spans="1:13">
      <c r="A53" s="82" t="s">
        <v>12</v>
      </c>
      <c r="B53" s="104" t="s">
        <v>28</v>
      </c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34"/>
    </row>
    <row r="54" ht="31.2" spans="1:13">
      <c r="A54" s="82" t="s">
        <v>13</v>
      </c>
      <c r="B54" s="104" t="s">
        <v>28</v>
      </c>
      <c r="C54" s="102"/>
      <c r="D54" s="103"/>
      <c r="E54" s="103"/>
      <c r="F54" s="103"/>
      <c r="G54" s="103"/>
      <c r="H54" s="103"/>
      <c r="I54" s="103"/>
      <c r="J54" s="103"/>
      <c r="K54" s="103"/>
      <c r="L54" s="103"/>
      <c r="M54" s="134"/>
    </row>
    <row r="55" ht="31.2" spans="1:13">
      <c r="A55" s="82" t="s">
        <v>14</v>
      </c>
      <c r="B55" s="104" t="s">
        <v>28</v>
      </c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34"/>
    </row>
    <row r="56" ht="31.2" spans="1:13">
      <c r="A56" s="82" t="s">
        <v>15</v>
      </c>
      <c r="B56" s="104" t="s">
        <v>28</v>
      </c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34"/>
    </row>
    <row r="57" s="44" customFormat="1" ht="49" customHeight="1"/>
    <row r="58" s="43" customFormat="1" ht="46.2" spans="1:13">
      <c r="A58" s="105" t="s">
        <v>51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</row>
    <row r="59" ht="31.2" spans="1:13">
      <c r="A59" s="106">
        <v>2023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35"/>
    </row>
    <row r="60" ht="31.2" spans="1:13">
      <c r="A60" s="107" t="s">
        <v>52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36"/>
    </row>
    <row r="61" customFormat="1" ht="208" customHeight="1" spans="1:13">
      <c r="A61" s="71" t="s">
        <v>1</v>
      </c>
      <c r="B61" s="72" t="s">
        <v>53</v>
      </c>
      <c r="C61" s="72" t="s">
        <v>54</v>
      </c>
      <c r="D61" s="72" t="s">
        <v>55</v>
      </c>
      <c r="E61" s="72" t="s">
        <v>19</v>
      </c>
      <c r="F61" s="72" t="s">
        <v>56</v>
      </c>
      <c r="G61" s="108" t="s">
        <v>20</v>
      </c>
      <c r="H61" s="109"/>
      <c r="I61" s="109"/>
      <c r="J61" s="109"/>
      <c r="K61" s="109"/>
      <c r="L61" s="109"/>
      <c r="M61" s="109"/>
    </row>
    <row r="62" s="45" customFormat="1" ht="319" customHeight="1" spans="1:13">
      <c r="A62" s="110" t="s">
        <v>5</v>
      </c>
      <c r="B62" s="111" t="s">
        <v>57</v>
      </c>
      <c r="C62" s="111" t="s">
        <v>58</v>
      </c>
      <c r="D62" s="111" t="s">
        <v>59</v>
      </c>
      <c r="E62" s="111" t="s">
        <v>60</v>
      </c>
      <c r="F62" s="111" t="s">
        <v>61</v>
      </c>
      <c r="G62" s="77" t="s">
        <v>62</v>
      </c>
      <c r="H62" s="112"/>
      <c r="I62" s="112"/>
      <c r="J62" s="112"/>
      <c r="K62" s="112"/>
      <c r="L62" s="112"/>
      <c r="M62" s="137"/>
    </row>
    <row r="63" ht="403" customHeight="1" spans="1:13">
      <c r="A63" s="113" t="s">
        <v>63</v>
      </c>
      <c r="B63" s="114" t="s">
        <v>64</v>
      </c>
      <c r="C63" s="114" t="s">
        <v>65</v>
      </c>
      <c r="D63" s="114" t="s">
        <v>66</v>
      </c>
      <c r="E63" s="114" t="s">
        <v>67</v>
      </c>
      <c r="F63" s="114" t="s">
        <v>68</v>
      </c>
      <c r="G63" s="92" t="s">
        <v>69</v>
      </c>
      <c r="H63" s="93"/>
      <c r="I63" s="93"/>
      <c r="J63" s="93"/>
      <c r="K63" s="93"/>
      <c r="L63" s="93"/>
      <c r="M63" s="131"/>
    </row>
    <row r="64" ht="183" customHeight="1" spans="1:13">
      <c r="A64" s="115"/>
      <c r="B64" s="116"/>
      <c r="C64" s="116"/>
      <c r="D64" s="116"/>
      <c r="E64" s="116"/>
      <c r="F64" s="116"/>
      <c r="G64" s="100"/>
      <c r="H64" s="101"/>
      <c r="I64" s="101"/>
      <c r="J64" s="101"/>
      <c r="K64" s="101"/>
      <c r="L64" s="101"/>
      <c r="M64" s="133"/>
    </row>
    <row r="65" ht="106" customHeight="1" spans="1:13">
      <c r="A65" s="138" t="s">
        <v>70</v>
      </c>
      <c r="B65" s="139" t="s">
        <v>71</v>
      </c>
      <c r="C65" s="139" t="s">
        <v>72</v>
      </c>
      <c r="D65" s="139" t="s">
        <v>73</v>
      </c>
      <c r="E65" s="139" t="s">
        <v>71</v>
      </c>
      <c r="F65" s="139" t="s">
        <v>73</v>
      </c>
      <c r="G65" s="80" t="s">
        <v>74</v>
      </c>
      <c r="H65" s="84"/>
      <c r="I65" s="84"/>
      <c r="J65" s="84"/>
      <c r="K65" s="84"/>
      <c r="L65" s="84"/>
      <c r="M65" s="129"/>
    </row>
    <row r="66" ht="31.2" spans="1:13">
      <c r="A66" s="110" t="s">
        <v>11</v>
      </c>
      <c r="B66" s="140" t="s">
        <v>75</v>
      </c>
      <c r="C66" s="140" t="s">
        <v>75</v>
      </c>
      <c r="D66" s="140" t="s">
        <v>75</v>
      </c>
      <c r="E66" s="140" t="s">
        <v>75</v>
      </c>
      <c r="F66" s="140" t="s">
        <v>75</v>
      </c>
      <c r="G66" s="80"/>
      <c r="H66" s="84"/>
      <c r="I66" s="84"/>
      <c r="J66" s="84"/>
      <c r="K66" s="84"/>
      <c r="L66" s="84"/>
      <c r="M66" s="129"/>
    </row>
    <row r="67" ht="31.2" spans="1:13">
      <c r="A67" s="110" t="s">
        <v>12</v>
      </c>
      <c r="B67" s="140" t="s">
        <v>75</v>
      </c>
      <c r="C67" s="140" t="s">
        <v>75</v>
      </c>
      <c r="D67" s="140" t="s">
        <v>75</v>
      </c>
      <c r="E67" s="140" t="s">
        <v>75</v>
      </c>
      <c r="F67" s="140" t="s">
        <v>75</v>
      </c>
      <c r="G67" s="80"/>
      <c r="H67" s="84"/>
      <c r="I67" s="84"/>
      <c r="J67" s="84"/>
      <c r="K67" s="84"/>
      <c r="L67" s="84"/>
      <c r="M67" s="129"/>
    </row>
    <row r="68" ht="31.2" spans="1:13">
      <c r="A68" s="110" t="s">
        <v>13</v>
      </c>
      <c r="B68" s="140" t="s">
        <v>75</v>
      </c>
      <c r="C68" s="140" t="s">
        <v>75</v>
      </c>
      <c r="D68" s="140" t="s">
        <v>75</v>
      </c>
      <c r="E68" s="140" t="s">
        <v>75</v>
      </c>
      <c r="F68" s="140" t="s">
        <v>75</v>
      </c>
      <c r="G68" s="80"/>
      <c r="H68" s="84"/>
      <c r="I68" s="84"/>
      <c r="J68" s="84"/>
      <c r="K68" s="84"/>
      <c r="L68" s="84"/>
      <c r="M68" s="129"/>
    </row>
    <row r="69" ht="105" customHeight="1" spans="1:13">
      <c r="A69" s="110" t="s">
        <v>14</v>
      </c>
      <c r="B69" s="139" t="s">
        <v>76</v>
      </c>
      <c r="C69" s="139" t="s">
        <v>77</v>
      </c>
      <c r="D69" s="139" t="s">
        <v>78</v>
      </c>
      <c r="E69" s="139" t="s">
        <v>79</v>
      </c>
      <c r="F69" s="139" t="s">
        <v>80</v>
      </c>
      <c r="G69" s="80" t="s">
        <v>81</v>
      </c>
      <c r="H69" s="84"/>
      <c r="I69" s="84"/>
      <c r="J69" s="84"/>
      <c r="K69" s="84"/>
      <c r="L69" s="84"/>
      <c r="M69" s="129"/>
    </row>
    <row r="70" ht="45" customHeight="1" spans="1:13">
      <c r="A70" s="110" t="s">
        <v>15</v>
      </c>
      <c r="B70" s="141" t="s">
        <v>75</v>
      </c>
      <c r="C70" s="141" t="s">
        <v>75</v>
      </c>
      <c r="D70" s="141" t="s">
        <v>75</v>
      </c>
      <c r="E70" s="141" t="s">
        <v>75</v>
      </c>
      <c r="F70" s="141" t="s">
        <v>75</v>
      </c>
      <c r="G70" s="142"/>
      <c r="H70" s="143"/>
      <c r="I70" s="143"/>
      <c r="J70" s="143"/>
      <c r="K70" s="143"/>
      <c r="L70" s="143"/>
      <c r="M70" s="153"/>
    </row>
    <row r="71" s="46" customFormat="1" ht="38" customHeight="1"/>
    <row r="72" ht="31.2" spans="1:13">
      <c r="A72" s="106">
        <v>2022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35"/>
    </row>
    <row r="73" ht="31.2" spans="1:13">
      <c r="A73" s="107" t="s">
        <v>52</v>
      </c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36"/>
    </row>
    <row r="74" customFormat="1" ht="208" customHeight="1" spans="1:13">
      <c r="A74" s="71" t="s">
        <v>1</v>
      </c>
      <c r="B74" s="72" t="s">
        <v>53</v>
      </c>
      <c r="C74" s="72" t="s">
        <v>54</v>
      </c>
      <c r="D74" s="72" t="s">
        <v>55</v>
      </c>
      <c r="E74" s="72" t="s">
        <v>19</v>
      </c>
      <c r="F74" s="72" t="s">
        <v>56</v>
      </c>
      <c r="G74" s="108" t="s">
        <v>20</v>
      </c>
      <c r="H74" s="109"/>
      <c r="I74" s="109"/>
      <c r="J74" s="109"/>
      <c r="K74" s="109"/>
      <c r="L74" s="109"/>
      <c r="M74" s="109"/>
    </row>
    <row r="75" customFormat="1" ht="285" customHeight="1" spans="1:13">
      <c r="A75" s="144" t="s">
        <v>5</v>
      </c>
      <c r="B75" s="145" t="s">
        <v>82</v>
      </c>
      <c r="C75" s="145" t="s">
        <v>83</v>
      </c>
      <c r="D75" s="145" t="s">
        <v>84</v>
      </c>
      <c r="E75" s="145" t="s">
        <v>85</v>
      </c>
      <c r="F75" s="145" t="s">
        <v>86</v>
      </c>
      <c r="G75" s="92" t="s">
        <v>87</v>
      </c>
      <c r="H75" s="93"/>
      <c r="I75" s="93"/>
      <c r="J75" s="93"/>
      <c r="K75" s="93"/>
      <c r="L75" s="93"/>
      <c r="M75" s="93"/>
    </row>
    <row r="76" customFormat="1" ht="66" customHeight="1" spans="1:13">
      <c r="A76" s="115"/>
      <c r="B76" s="146"/>
      <c r="C76" s="146"/>
      <c r="D76" s="146"/>
      <c r="E76" s="146"/>
      <c r="F76" s="146"/>
      <c r="G76" s="100"/>
      <c r="H76" s="101"/>
      <c r="I76" s="101"/>
      <c r="J76" s="101"/>
      <c r="K76" s="101"/>
      <c r="L76" s="101"/>
      <c r="M76" s="101"/>
    </row>
    <row r="77" customFormat="1" ht="31.2" spans="1:13">
      <c r="A77" s="110" t="s">
        <v>88</v>
      </c>
      <c r="B77" s="147" t="s">
        <v>75</v>
      </c>
      <c r="C77" s="147" t="s">
        <v>75</v>
      </c>
      <c r="D77" s="147" t="s">
        <v>75</v>
      </c>
      <c r="E77" s="147" t="s">
        <v>75</v>
      </c>
      <c r="F77" s="147" t="s">
        <v>75</v>
      </c>
      <c r="G77" s="80"/>
      <c r="H77" s="84"/>
      <c r="I77" s="84"/>
      <c r="J77" s="84"/>
      <c r="K77" s="84"/>
      <c r="L77" s="84"/>
      <c r="M77" s="129"/>
    </row>
    <row r="78" customFormat="1" ht="31.2" spans="1:13">
      <c r="A78" s="110" t="s">
        <v>89</v>
      </c>
      <c r="B78" s="148"/>
      <c r="C78" s="148"/>
      <c r="D78" s="148"/>
      <c r="E78" s="148"/>
      <c r="F78" s="148"/>
      <c r="G78" s="80"/>
      <c r="H78" s="84"/>
      <c r="I78" s="84"/>
      <c r="J78" s="84"/>
      <c r="K78" s="84"/>
      <c r="L78" s="84"/>
      <c r="M78" s="129"/>
    </row>
    <row r="79" customFormat="1" ht="31.2" spans="1:13">
      <c r="A79" s="110" t="s">
        <v>11</v>
      </c>
      <c r="B79" s="148"/>
      <c r="C79" s="148"/>
      <c r="D79" s="148"/>
      <c r="E79" s="148"/>
      <c r="F79" s="148"/>
      <c r="G79" s="80"/>
      <c r="H79" s="84"/>
      <c r="I79" s="84"/>
      <c r="J79" s="84"/>
      <c r="K79" s="84"/>
      <c r="L79" s="84"/>
      <c r="M79" s="129"/>
    </row>
    <row r="80" customFormat="1" ht="31.2" spans="1:13">
      <c r="A80" s="110" t="s">
        <v>12</v>
      </c>
      <c r="B80" s="149"/>
      <c r="C80" s="149"/>
      <c r="D80" s="149"/>
      <c r="E80" s="149"/>
      <c r="F80" s="149"/>
      <c r="G80" s="80"/>
      <c r="H80" s="84"/>
      <c r="I80" s="84"/>
      <c r="J80" s="84"/>
      <c r="K80" s="84"/>
      <c r="L80" s="84"/>
      <c r="M80" s="129"/>
    </row>
    <row r="81" customFormat="1" ht="116" customHeight="1" spans="1:13">
      <c r="A81" s="138" t="s">
        <v>90</v>
      </c>
      <c r="B81" s="139" t="s">
        <v>91</v>
      </c>
      <c r="C81" s="139" t="s">
        <v>92</v>
      </c>
      <c r="D81" s="139" t="s">
        <v>93</v>
      </c>
      <c r="E81" s="139" t="s">
        <v>94</v>
      </c>
      <c r="F81" s="139" t="s">
        <v>95</v>
      </c>
      <c r="G81" s="80" t="s">
        <v>96</v>
      </c>
      <c r="H81" s="84"/>
      <c r="I81" s="84"/>
      <c r="J81" s="84"/>
      <c r="K81" s="84"/>
      <c r="L81" s="84"/>
      <c r="M81" s="129"/>
    </row>
    <row r="82" customFormat="1" ht="31.2" spans="1:13">
      <c r="A82" s="110" t="s">
        <v>14</v>
      </c>
      <c r="B82" s="147" t="s">
        <v>75</v>
      </c>
      <c r="C82" s="147" t="s">
        <v>75</v>
      </c>
      <c r="D82" s="147" t="s">
        <v>75</v>
      </c>
      <c r="E82" s="147" t="s">
        <v>75</v>
      </c>
      <c r="F82" s="147" t="s">
        <v>75</v>
      </c>
      <c r="G82" s="80"/>
      <c r="H82" s="84"/>
      <c r="I82" s="84"/>
      <c r="J82" s="84"/>
      <c r="K82" s="84"/>
      <c r="L82" s="84"/>
      <c r="M82" s="129"/>
    </row>
    <row r="83" customFormat="1" ht="31.2" spans="1:13">
      <c r="A83" s="110" t="s">
        <v>15</v>
      </c>
      <c r="B83" s="149"/>
      <c r="C83" s="149"/>
      <c r="D83" s="149"/>
      <c r="E83" s="149"/>
      <c r="F83" s="149"/>
      <c r="G83" s="80"/>
      <c r="H83" s="84"/>
      <c r="I83" s="84"/>
      <c r="J83" s="84"/>
      <c r="K83" s="84"/>
      <c r="L83" s="84"/>
      <c r="M83" s="129"/>
    </row>
    <row r="84" s="44" customFormat="1" ht="31.2" spans="1:13">
      <c r="A84" s="15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0"/>
      <c r="M84" s="150"/>
    </row>
    <row r="85" ht="31.2" spans="1:13">
      <c r="A85" s="106">
        <v>2021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35"/>
    </row>
    <row r="86" ht="31.2" spans="1:13">
      <c r="A86" s="107" t="s">
        <v>97</v>
      </c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36"/>
    </row>
    <row r="87" customFormat="1" ht="208" customHeight="1" spans="1:13">
      <c r="A87" s="71" t="s">
        <v>1</v>
      </c>
      <c r="B87" s="72" t="s">
        <v>53</v>
      </c>
      <c r="C87" s="72" t="s">
        <v>54</v>
      </c>
      <c r="D87" s="72" t="s">
        <v>55</v>
      </c>
      <c r="E87" s="72" t="s">
        <v>19</v>
      </c>
      <c r="F87" s="72" t="s">
        <v>56</v>
      </c>
      <c r="G87" s="108" t="s">
        <v>20</v>
      </c>
      <c r="H87" s="109"/>
      <c r="I87" s="109"/>
      <c r="J87" s="109"/>
      <c r="K87" s="109"/>
      <c r="L87" s="109"/>
      <c r="M87" s="109"/>
    </row>
    <row r="88" customFormat="1" ht="111" customHeight="1" spans="1:13">
      <c r="A88" s="138" t="s">
        <v>98</v>
      </c>
      <c r="B88" s="151">
        <v>12667</v>
      </c>
      <c r="C88" s="151">
        <v>115</v>
      </c>
      <c r="D88" s="151">
        <v>536</v>
      </c>
      <c r="E88" s="151">
        <v>505</v>
      </c>
      <c r="F88" s="151">
        <f>D88-E88</f>
        <v>31</v>
      </c>
      <c r="G88" s="80" t="s">
        <v>99</v>
      </c>
      <c r="H88" s="84"/>
      <c r="I88" s="84"/>
      <c r="J88" s="84"/>
      <c r="K88" s="84"/>
      <c r="L88" s="84"/>
      <c r="M88" s="129"/>
    </row>
    <row r="89" customFormat="1" ht="31.2" spans="1:13">
      <c r="A89" s="110" t="s">
        <v>88</v>
      </c>
      <c r="B89" s="152" t="s">
        <v>75</v>
      </c>
      <c r="C89" s="152" t="s">
        <v>75</v>
      </c>
      <c r="D89" s="152" t="s">
        <v>75</v>
      </c>
      <c r="E89" s="152" t="s">
        <v>75</v>
      </c>
      <c r="F89" s="152" t="s">
        <v>75</v>
      </c>
      <c r="G89" s="80"/>
      <c r="H89" s="84"/>
      <c r="I89" s="84"/>
      <c r="J89" s="84"/>
      <c r="K89" s="84"/>
      <c r="L89" s="84"/>
      <c r="M89" s="129"/>
    </row>
    <row r="90" customFormat="1" ht="31.2" spans="1:13">
      <c r="A90" s="110" t="s">
        <v>89</v>
      </c>
      <c r="B90" s="152" t="s">
        <v>75</v>
      </c>
      <c r="C90" s="152" t="s">
        <v>75</v>
      </c>
      <c r="D90" s="152" t="s">
        <v>75</v>
      </c>
      <c r="E90" s="152" t="s">
        <v>75</v>
      </c>
      <c r="F90" s="152" t="s">
        <v>75</v>
      </c>
      <c r="G90" s="80"/>
      <c r="H90" s="84"/>
      <c r="I90" s="84"/>
      <c r="J90" s="84"/>
      <c r="K90" s="84"/>
      <c r="L90" s="84"/>
      <c r="M90" s="129"/>
    </row>
    <row r="91" customFormat="1" ht="31.2" spans="1:13">
      <c r="A91" s="110" t="s">
        <v>11</v>
      </c>
      <c r="B91" s="152" t="s">
        <v>75</v>
      </c>
      <c r="C91" s="152" t="s">
        <v>75</v>
      </c>
      <c r="D91" s="152" t="s">
        <v>75</v>
      </c>
      <c r="E91" s="152" t="s">
        <v>75</v>
      </c>
      <c r="F91" s="152" t="s">
        <v>75</v>
      </c>
      <c r="G91" s="80"/>
      <c r="H91" s="84"/>
      <c r="I91" s="84"/>
      <c r="J91" s="84"/>
      <c r="K91" s="84"/>
      <c r="L91" s="84"/>
      <c r="M91" s="129"/>
    </row>
    <row r="92" customFormat="1" ht="31.2" spans="1:13">
      <c r="A92" s="110" t="s">
        <v>12</v>
      </c>
      <c r="B92" s="152" t="s">
        <v>75</v>
      </c>
      <c r="C92" s="152" t="s">
        <v>75</v>
      </c>
      <c r="D92" s="152" t="s">
        <v>75</v>
      </c>
      <c r="E92" s="152" t="s">
        <v>75</v>
      </c>
      <c r="F92" s="152" t="s">
        <v>75</v>
      </c>
      <c r="G92" s="80"/>
      <c r="H92" s="84"/>
      <c r="I92" s="84"/>
      <c r="J92" s="84"/>
      <c r="K92" s="84"/>
      <c r="L92" s="84"/>
      <c r="M92" s="129"/>
    </row>
    <row r="93" customFormat="1" ht="31.2" spans="1:13">
      <c r="A93" s="110" t="s">
        <v>13</v>
      </c>
      <c r="B93" s="152" t="s">
        <v>75</v>
      </c>
      <c r="C93" s="152" t="s">
        <v>75</v>
      </c>
      <c r="D93" s="152" t="s">
        <v>75</v>
      </c>
      <c r="E93" s="152" t="s">
        <v>75</v>
      </c>
      <c r="F93" s="152" t="s">
        <v>75</v>
      </c>
      <c r="G93" s="80"/>
      <c r="H93" s="84"/>
      <c r="I93" s="84"/>
      <c r="J93" s="84"/>
      <c r="K93" s="84"/>
      <c r="L93" s="84"/>
      <c r="M93" s="129"/>
    </row>
    <row r="94" customFormat="1" ht="31.2" spans="1:13">
      <c r="A94" s="110" t="s">
        <v>14</v>
      </c>
      <c r="B94" s="152" t="s">
        <v>75</v>
      </c>
      <c r="C94" s="152" t="s">
        <v>75</v>
      </c>
      <c r="D94" s="152" t="s">
        <v>75</v>
      </c>
      <c r="E94" s="152" t="s">
        <v>75</v>
      </c>
      <c r="F94" s="152" t="s">
        <v>75</v>
      </c>
      <c r="G94" s="80"/>
      <c r="H94" s="84"/>
      <c r="I94" s="84"/>
      <c r="J94" s="84"/>
      <c r="K94" s="84"/>
      <c r="L94" s="84"/>
      <c r="M94" s="129"/>
    </row>
    <row r="95" customFormat="1" ht="31.2" spans="1:13">
      <c r="A95" s="110" t="s">
        <v>15</v>
      </c>
      <c r="B95" s="152" t="s">
        <v>75</v>
      </c>
      <c r="C95" s="152" t="s">
        <v>75</v>
      </c>
      <c r="D95" s="152" t="s">
        <v>75</v>
      </c>
      <c r="E95" s="152" t="s">
        <v>75</v>
      </c>
      <c r="F95" s="152" t="s">
        <v>75</v>
      </c>
      <c r="G95" s="80"/>
      <c r="H95" s="84"/>
      <c r="I95" s="84"/>
      <c r="J95" s="84"/>
      <c r="K95" s="84"/>
      <c r="L95" s="84"/>
      <c r="M95" s="129"/>
    </row>
  </sheetData>
  <mergeCells count="104">
    <mergeCell ref="A1:M1"/>
    <mergeCell ref="A2:L2"/>
    <mergeCell ref="A3:D3"/>
    <mergeCell ref="E3:H3"/>
    <mergeCell ref="I3:L3"/>
    <mergeCell ref="A13:C13"/>
    <mergeCell ref="E13:G13"/>
    <mergeCell ref="I13:K13"/>
    <mergeCell ref="A14:M14"/>
    <mergeCell ref="A15:M15"/>
    <mergeCell ref="A16:M16"/>
    <mergeCell ref="A17:M17"/>
    <mergeCell ref="C18:M18"/>
    <mergeCell ref="C19:M19"/>
    <mergeCell ref="C20:M20"/>
    <mergeCell ref="C21:M21"/>
    <mergeCell ref="C22:M22"/>
    <mergeCell ref="C23:M23"/>
    <mergeCell ref="C24:M24"/>
    <mergeCell ref="C25:M25"/>
    <mergeCell ref="C26:M26"/>
    <mergeCell ref="A28:M28"/>
    <mergeCell ref="A29:M29"/>
    <mergeCell ref="C30:M30"/>
    <mergeCell ref="C31:M31"/>
    <mergeCell ref="C32:M32"/>
    <mergeCell ref="C33:M33"/>
    <mergeCell ref="C34:M34"/>
    <mergeCell ref="C35:M35"/>
    <mergeCell ref="C36:M36"/>
    <mergeCell ref="C37:M37"/>
    <mergeCell ref="C38:M38"/>
    <mergeCell ref="A40:M40"/>
    <mergeCell ref="A41:M41"/>
    <mergeCell ref="C42:M42"/>
    <mergeCell ref="C47:M47"/>
    <mergeCell ref="C52:M52"/>
    <mergeCell ref="C53:M53"/>
    <mergeCell ref="C54:M54"/>
    <mergeCell ref="C55:M55"/>
    <mergeCell ref="C56:M56"/>
    <mergeCell ref="A58:M58"/>
    <mergeCell ref="A59:M59"/>
    <mergeCell ref="A60:M60"/>
    <mergeCell ref="G61:M61"/>
    <mergeCell ref="G62:M62"/>
    <mergeCell ref="G65:M65"/>
    <mergeCell ref="G66:M66"/>
    <mergeCell ref="G67:M67"/>
    <mergeCell ref="G68:M68"/>
    <mergeCell ref="G69:M69"/>
    <mergeCell ref="G70:M70"/>
    <mergeCell ref="A72:M72"/>
    <mergeCell ref="A73:M73"/>
    <mergeCell ref="G74:M74"/>
    <mergeCell ref="G77:M77"/>
    <mergeCell ref="G78:M78"/>
    <mergeCell ref="G79:M79"/>
    <mergeCell ref="G80:M80"/>
    <mergeCell ref="G81:M81"/>
    <mergeCell ref="G82:M82"/>
    <mergeCell ref="G83:M83"/>
    <mergeCell ref="A85:M85"/>
    <mergeCell ref="A86:M86"/>
    <mergeCell ref="G87:M87"/>
    <mergeCell ref="G88:M88"/>
    <mergeCell ref="G89:M89"/>
    <mergeCell ref="G90:M90"/>
    <mergeCell ref="G91:M91"/>
    <mergeCell ref="G92:M92"/>
    <mergeCell ref="G93:M93"/>
    <mergeCell ref="G94:M94"/>
    <mergeCell ref="G95:M95"/>
    <mergeCell ref="A43:A46"/>
    <mergeCell ref="A48:A51"/>
    <mergeCell ref="A63:A64"/>
    <mergeCell ref="A75:A76"/>
    <mergeCell ref="B43:B46"/>
    <mergeCell ref="B48:B51"/>
    <mergeCell ref="B63:B64"/>
    <mergeCell ref="B75:B76"/>
    <mergeCell ref="B77:B80"/>
    <mergeCell ref="B82:B83"/>
    <mergeCell ref="C63:C64"/>
    <mergeCell ref="C75:C76"/>
    <mergeCell ref="C77:C80"/>
    <mergeCell ref="C82:C83"/>
    <mergeCell ref="D63:D64"/>
    <mergeCell ref="D75:D76"/>
    <mergeCell ref="D77:D80"/>
    <mergeCell ref="D82:D83"/>
    <mergeCell ref="E63:E64"/>
    <mergeCell ref="E75:E76"/>
    <mergeCell ref="E77:E80"/>
    <mergeCell ref="E82:E83"/>
    <mergeCell ref="F63:F64"/>
    <mergeCell ref="F75:F76"/>
    <mergeCell ref="F77:F80"/>
    <mergeCell ref="F82:F83"/>
    <mergeCell ref="M2:M13"/>
    <mergeCell ref="C43:M46"/>
    <mergeCell ref="C48:M51"/>
    <mergeCell ref="G63:M64"/>
    <mergeCell ref="G75:M76"/>
  </mergeCells>
  <printOptions gridLines="1"/>
  <pageMargins left="0.25" right="0.118055555555556" top="0.75" bottom="0.75" header="0.298611111111111" footer="0.298611111111111"/>
  <pageSetup paperSize="9" scale="21" orientation="landscape"/>
  <headerFooter/>
  <rowBreaks count="5" manualBreakCount="5">
    <brk id="14" max="13" man="1"/>
    <brk id="27" max="12" man="1"/>
    <brk id="39" max="12" man="1"/>
    <brk id="57" max="12" man="1"/>
    <brk id="71" max="1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85"/>
  <sheetViews>
    <sheetView zoomScale="60" zoomScaleNormal="60" topLeftCell="A45" workbookViewId="0">
      <selection activeCell="Z79" sqref="Z79"/>
    </sheetView>
  </sheetViews>
  <sheetFormatPr defaultColWidth="8.88888888888889" defaultRowHeight="13.8" outlineLevelCol="5"/>
  <cols>
    <col min="2" max="2" width="39.1111111111111" customWidth="1"/>
  </cols>
  <sheetData>
    <row r="2" ht="14.55"/>
    <row r="3" ht="41" customHeight="1" spans="1:6">
      <c r="A3" s="1"/>
      <c r="B3" s="2"/>
      <c r="C3" s="3" t="s">
        <v>17</v>
      </c>
      <c r="D3" s="4"/>
      <c r="E3" s="4"/>
      <c r="F3" s="5"/>
    </row>
    <row r="4" ht="38" customHeight="1" spans="1:6">
      <c r="A4" s="6"/>
      <c r="B4" s="7"/>
      <c r="C4" s="8">
        <v>2023</v>
      </c>
      <c r="D4" s="9">
        <v>2022</v>
      </c>
      <c r="E4" s="9">
        <v>2021</v>
      </c>
      <c r="F4" s="9" t="s">
        <v>100</v>
      </c>
    </row>
    <row r="5" ht="21" spans="1:6">
      <c r="A5" s="10" t="s">
        <v>101</v>
      </c>
      <c r="B5" s="11" t="s">
        <v>102</v>
      </c>
      <c r="C5" s="12">
        <v>144</v>
      </c>
      <c r="D5" s="12">
        <v>89</v>
      </c>
      <c r="E5" s="12">
        <v>147</v>
      </c>
      <c r="F5" s="13">
        <v>380</v>
      </c>
    </row>
    <row r="6" ht="21" spans="1:6">
      <c r="A6" s="14"/>
      <c r="B6" s="15" t="s">
        <v>103</v>
      </c>
      <c r="C6" s="12">
        <v>217</v>
      </c>
      <c r="D6" s="12">
        <v>178</v>
      </c>
      <c r="E6" s="12">
        <v>407</v>
      </c>
      <c r="F6" s="13">
        <v>802</v>
      </c>
    </row>
    <row r="7" ht="21" spans="1:6">
      <c r="A7" s="14"/>
      <c r="B7" s="15" t="s">
        <v>104</v>
      </c>
      <c r="C7" s="12">
        <v>93</v>
      </c>
      <c r="D7" s="12">
        <v>51</v>
      </c>
      <c r="E7" s="12">
        <v>264</v>
      </c>
      <c r="F7" s="13">
        <v>408</v>
      </c>
    </row>
    <row r="8" ht="21" spans="1:6">
      <c r="A8" s="14"/>
      <c r="B8" s="15" t="s">
        <v>105</v>
      </c>
      <c r="C8" s="12">
        <v>225</v>
      </c>
      <c r="D8" s="12">
        <v>190</v>
      </c>
      <c r="E8" s="12">
        <v>306</v>
      </c>
      <c r="F8" s="13">
        <v>721</v>
      </c>
    </row>
    <row r="9" ht="21" spans="1:6">
      <c r="A9" s="14"/>
      <c r="B9" s="15" t="s">
        <v>106</v>
      </c>
      <c r="C9" s="12">
        <v>99</v>
      </c>
      <c r="D9" s="12">
        <v>6</v>
      </c>
      <c r="E9" s="12">
        <v>29</v>
      </c>
      <c r="F9" s="13">
        <v>134</v>
      </c>
    </row>
    <row r="10" ht="21" spans="1:6">
      <c r="A10" s="14"/>
      <c r="B10" s="15" t="s">
        <v>107</v>
      </c>
      <c r="C10" s="12">
        <v>201</v>
      </c>
      <c r="D10" s="12">
        <v>241</v>
      </c>
      <c r="E10" s="12">
        <v>243</v>
      </c>
      <c r="F10" s="13">
        <v>685</v>
      </c>
    </row>
    <row r="11" ht="21" spans="1:6">
      <c r="A11" s="14"/>
      <c r="B11" s="15" t="s">
        <v>108</v>
      </c>
      <c r="C11" s="12">
        <v>1815</v>
      </c>
      <c r="D11" s="12">
        <v>2134</v>
      </c>
      <c r="E11" s="12">
        <v>2386</v>
      </c>
      <c r="F11" s="13">
        <v>6335</v>
      </c>
    </row>
    <row r="12" ht="21" spans="1:6">
      <c r="A12" s="14"/>
      <c r="B12" s="15" t="s">
        <v>109</v>
      </c>
      <c r="C12" s="12">
        <v>123</v>
      </c>
      <c r="D12" s="12">
        <v>73</v>
      </c>
      <c r="E12" s="12">
        <v>274</v>
      </c>
      <c r="F12" s="13">
        <v>470</v>
      </c>
    </row>
    <row r="13" ht="21" spans="1:6">
      <c r="A13" s="14"/>
      <c r="B13" s="15" t="s">
        <v>110</v>
      </c>
      <c r="C13" s="12">
        <v>115</v>
      </c>
      <c r="D13" s="12">
        <v>46</v>
      </c>
      <c r="E13" s="12">
        <v>147</v>
      </c>
      <c r="F13" s="13">
        <v>308</v>
      </c>
    </row>
    <row r="14" ht="21" spans="1:6">
      <c r="A14" s="14"/>
      <c r="B14" s="15" t="s">
        <v>111</v>
      </c>
      <c r="C14" s="12">
        <v>67</v>
      </c>
      <c r="D14" s="12">
        <v>31</v>
      </c>
      <c r="E14" s="12">
        <v>174</v>
      </c>
      <c r="F14" s="13">
        <v>272</v>
      </c>
    </row>
    <row r="15" ht="21" spans="1:6">
      <c r="A15" s="14"/>
      <c r="B15" s="15" t="s">
        <v>112</v>
      </c>
      <c r="C15" s="12">
        <v>25</v>
      </c>
      <c r="D15" s="12">
        <v>24</v>
      </c>
      <c r="E15" s="12">
        <v>45</v>
      </c>
      <c r="F15" s="13">
        <v>94</v>
      </c>
    </row>
    <row r="16" ht="21.75" spans="1:6">
      <c r="A16" s="16"/>
      <c r="B16" s="17" t="s">
        <v>113</v>
      </c>
      <c r="C16" s="12">
        <v>86</v>
      </c>
      <c r="D16" s="12">
        <v>67</v>
      </c>
      <c r="E16" s="12">
        <v>160</v>
      </c>
      <c r="F16" s="13">
        <v>313</v>
      </c>
    </row>
    <row r="17" ht="14.55"/>
    <row r="18" ht="41" customHeight="1" spans="1:6">
      <c r="A18" s="1"/>
      <c r="B18" s="2"/>
      <c r="C18" s="18" t="s">
        <v>51</v>
      </c>
      <c r="D18" s="19"/>
      <c r="E18" s="19"/>
      <c r="F18" s="20"/>
    </row>
    <row r="19" ht="38" customHeight="1" spans="1:6">
      <c r="A19" s="6"/>
      <c r="B19" s="7"/>
      <c r="C19" s="21">
        <v>2023</v>
      </c>
      <c r="D19" s="22">
        <v>2022</v>
      </c>
      <c r="E19" s="22">
        <v>2021</v>
      </c>
      <c r="F19" s="22" t="s">
        <v>100</v>
      </c>
    </row>
    <row r="20" ht="21" spans="1:6">
      <c r="A20" s="23" t="s">
        <v>101</v>
      </c>
      <c r="B20" s="24" t="s">
        <v>102</v>
      </c>
      <c r="C20" s="12">
        <v>77</v>
      </c>
      <c r="D20" s="12">
        <v>43</v>
      </c>
      <c r="E20" s="12">
        <v>6</v>
      </c>
      <c r="F20" s="13">
        <v>126</v>
      </c>
    </row>
    <row r="21" ht="21" spans="1:6">
      <c r="A21" s="25"/>
      <c r="B21" s="26" t="s">
        <v>103</v>
      </c>
      <c r="C21" s="12">
        <v>108</v>
      </c>
      <c r="D21" s="12">
        <v>54</v>
      </c>
      <c r="E21" s="12">
        <v>58</v>
      </c>
      <c r="F21" s="13">
        <v>220</v>
      </c>
    </row>
    <row r="22" ht="21" spans="1:6">
      <c r="A22" s="25"/>
      <c r="B22" s="26" t="s">
        <v>104</v>
      </c>
      <c r="C22" s="12">
        <v>194</v>
      </c>
      <c r="D22" s="12">
        <v>229</v>
      </c>
      <c r="E22" s="12">
        <v>41</v>
      </c>
      <c r="F22" s="13">
        <v>464</v>
      </c>
    </row>
    <row r="23" ht="21" spans="1:6">
      <c r="A23" s="25"/>
      <c r="B23" s="26" t="s">
        <v>105</v>
      </c>
      <c r="C23" s="12">
        <v>16</v>
      </c>
      <c r="D23" s="12">
        <v>18</v>
      </c>
      <c r="E23" s="12">
        <v>5</v>
      </c>
      <c r="F23" s="13">
        <v>39</v>
      </c>
    </row>
    <row r="24" ht="21" spans="1:6">
      <c r="A24" s="25"/>
      <c r="B24" s="26" t="s">
        <v>106</v>
      </c>
      <c r="C24" s="12">
        <v>2</v>
      </c>
      <c r="D24" s="12">
        <v>9</v>
      </c>
      <c r="E24" s="12">
        <v>1</v>
      </c>
      <c r="F24" s="13">
        <v>12</v>
      </c>
    </row>
    <row r="25" ht="21" spans="1:6">
      <c r="A25" s="25"/>
      <c r="B25" s="26" t="s">
        <v>107</v>
      </c>
      <c r="C25" s="12">
        <v>112</v>
      </c>
      <c r="D25" s="12">
        <v>53</v>
      </c>
      <c r="E25" s="12">
        <v>13</v>
      </c>
      <c r="F25" s="13">
        <v>178</v>
      </c>
    </row>
    <row r="26" ht="21" spans="1:6">
      <c r="A26" s="25"/>
      <c r="B26" s="26" t="s">
        <v>108</v>
      </c>
      <c r="C26" s="12">
        <v>815</v>
      </c>
      <c r="D26" s="12">
        <v>779</v>
      </c>
      <c r="E26" s="12">
        <v>132</v>
      </c>
      <c r="F26" s="13">
        <v>1726</v>
      </c>
    </row>
    <row r="27" ht="21" spans="1:6">
      <c r="A27" s="25"/>
      <c r="B27" s="26" t="s">
        <v>109</v>
      </c>
      <c r="C27" s="12">
        <v>73</v>
      </c>
      <c r="D27" s="12">
        <v>94</v>
      </c>
      <c r="E27" s="12">
        <v>32</v>
      </c>
      <c r="F27" s="13">
        <v>199</v>
      </c>
    </row>
    <row r="28" ht="21" spans="1:6">
      <c r="A28" s="25"/>
      <c r="B28" s="26" t="s">
        <v>110</v>
      </c>
      <c r="C28" s="12">
        <v>3</v>
      </c>
      <c r="D28" s="12">
        <v>44</v>
      </c>
      <c r="E28" s="12">
        <v>2</v>
      </c>
      <c r="F28" s="13">
        <v>49</v>
      </c>
    </row>
    <row r="29" ht="21" spans="1:6">
      <c r="A29" s="25"/>
      <c r="B29" s="26" t="s">
        <v>111</v>
      </c>
      <c r="C29" s="12">
        <v>81</v>
      </c>
      <c r="D29" s="12">
        <v>115</v>
      </c>
      <c r="E29" s="12">
        <v>53</v>
      </c>
      <c r="F29" s="13">
        <v>249</v>
      </c>
    </row>
    <row r="30" ht="21" spans="1:6">
      <c r="A30" s="25"/>
      <c r="B30" s="26" t="s">
        <v>112</v>
      </c>
      <c r="C30" s="12">
        <v>4</v>
      </c>
      <c r="D30" s="12">
        <v>9</v>
      </c>
      <c r="E30" s="12">
        <v>1</v>
      </c>
      <c r="F30" s="13">
        <v>14</v>
      </c>
    </row>
    <row r="31" ht="21.75" spans="1:6">
      <c r="A31" s="27"/>
      <c r="B31" s="28" t="s">
        <v>113</v>
      </c>
      <c r="C31" s="12">
        <v>130</v>
      </c>
      <c r="D31" s="12">
        <v>87</v>
      </c>
      <c r="E31" s="12">
        <v>30</v>
      </c>
      <c r="F31" s="13">
        <v>247</v>
      </c>
    </row>
    <row r="33" ht="14.55"/>
    <row r="34" ht="37" customHeight="1" spans="1:6">
      <c r="A34" s="1"/>
      <c r="B34" s="2"/>
      <c r="C34" s="3" t="s">
        <v>17</v>
      </c>
      <c r="D34" s="4"/>
      <c r="E34" s="4"/>
      <c r="F34" s="5"/>
    </row>
    <row r="35" ht="39" customHeight="1" spans="1:6">
      <c r="A35" s="6"/>
      <c r="B35" s="7"/>
      <c r="C35" s="29">
        <v>2023</v>
      </c>
      <c r="D35" s="30">
        <v>2022</v>
      </c>
      <c r="E35" s="30">
        <v>2021</v>
      </c>
      <c r="F35" s="30" t="s">
        <v>100</v>
      </c>
    </row>
    <row r="36" ht="21" spans="1:6">
      <c r="A36" s="10" t="s">
        <v>114</v>
      </c>
      <c r="B36" s="11" t="s">
        <v>115</v>
      </c>
      <c r="C36" s="31"/>
      <c r="D36" s="12">
        <v>7</v>
      </c>
      <c r="E36" s="12">
        <v>100</v>
      </c>
      <c r="F36" s="13">
        <v>107</v>
      </c>
    </row>
    <row r="37" ht="21" spans="1:6">
      <c r="A37" s="32"/>
      <c r="B37" s="15" t="s">
        <v>116</v>
      </c>
      <c r="C37" s="12">
        <v>62</v>
      </c>
      <c r="D37" s="31"/>
      <c r="E37" s="12">
        <v>83</v>
      </c>
      <c r="F37" s="13">
        <v>145</v>
      </c>
    </row>
    <row r="38" ht="21" spans="1:6">
      <c r="A38" s="32"/>
      <c r="B38" s="15" t="s">
        <v>117</v>
      </c>
      <c r="C38" s="12">
        <v>52</v>
      </c>
      <c r="D38" s="12">
        <v>51</v>
      </c>
      <c r="E38" s="12">
        <v>100</v>
      </c>
      <c r="F38" s="13">
        <v>203</v>
      </c>
    </row>
    <row r="39" ht="21" spans="1:6">
      <c r="A39" s="32"/>
      <c r="B39" s="15" t="s">
        <v>118</v>
      </c>
      <c r="C39" s="12">
        <v>20</v>
      </c>
      <c r="D39" s="31"/>
      <c r="E39" s="12">
        <v>32</v>
      </c>
      <c r="F39" s="13">
        <v>52</v>
      </c>
    </row>
    <row r="40" ht="21" spans="1:6">
      <c r="A40" s="32"/>
      <c r="B40" s="15" t="s">
        <v>119</v>
      </c>
      <c r="C40" s="12">
        <v>21</v>
      </c>
      <c r="D40" s="31"/>
      <c r="E40" s="31"/>
      <c r="F40" s="13">
        <v>21</v>
      </c>
    </row>
    <row r="41" ht="21" spans="1:6">
      <c r="A41" s="32"/>
      <c r="B41" s="15" t="s">
        <v>120</v>
      </c>
      <c r="C41" s="12">
        <v>5</v>
      </c>
      <c r="D41" s="31"/>
      <c r="E41" s="31"/>
      <c r="F41" s="13">
        <v>5</v>
      </c>
    </row>
    <row r="42" ht="21" spans="1:6">
      <c r="A42" s="32"/>
      <c r="B42" s="15" t="s">
        <v>121</v>
      </c>
      <c r="C42" s="12">
        <v>26</v>
      </c>
      <c r="D42" s="31"/>
      <c r="E42" s="31"/>
      <c r="F42" s="13">
        <v>26</v>
      </c>
    </row>
    <row r="43" ht="21" spans="1:6">
      <c r="A43" s="32"/>
      <c r="B43" s="15" t="s">
        <v>122</v>
      </c>
      <c r="C43" s="31"/>
      <c r="D43" s="31"/>
      <c r="E43" s="12">
        <v>2</v>
      </c>
      <c r="F43" s="13">
        <v>2</v>
      </c>
    </row>
    <row r="44" ht="21" spans="1:6">
      <c r="A44" s="32"/>
      <c r="B44" s="15" t="s">
        <v>123</v>
      </c>
      <c r="C44" s="31"/>
      <c r="D44" s="12">
        <v>3</v>
      </c>
      <c r="E44" s="31"/>
      <c r="F44" s="13">
        <v>3</v>
      </c>
    </row>
    <row r="45" ht="21" spans="1:6">
      <c r="A45" s="32"/>
      <c r="B45" s="15" t="s">
        <v>124</v>
      </c>
      <c r="C45" s="31"/>
      <c r="D45" s="12">
        <v>4</v>
      </c>
      <c r="E45" s="12">
        <v>13</v>
      </c>
      <c r="F45" s="13">
        <v>17</v>
      </c>
    </row>
    <row r="46" ht="21" spans="1:6">
      <c r="A46" s="32"/>
      <c r="B46" s="15" t="s">
        <v>125</v>
      </c>
      <c r="C46" s="12">
        <v>1</v>
      </c>
      <c r="D46" s="31"/>
      <c r="E46" s="31"/>
      <c r="F46" s="13">
        <v>1</v>
      </c>
    </row>
    <row r="47" ht="21" spans="1:6">
      <c r="A47" s="32"/>
      <c r="B47" s="15" t="s">
        <v>126</v>
      </c>
      <c r="C47" s="12">
        <v>19</v>
      </c>
      <c r="D47" s="31"/>
      <c r="E47" s="12">
        <v>61</v>
      </c>
      <c r="F47" s="13">
        <v>80</v>
      </c>
    </row>
    <row r="48" ht="21" spans="1:6">
      <c r="A48" s="32"/>
      <c r="B48" s="15" t="s">
        <v>127</v>
      </c>
      <c r="C48" s="12">
        <v>1</v>
      </c>
      <c r="D48" s="31"/>
      <c r="E48" s="31"/>
      <c r="F48" s="13">
        <v>1</v>
      </c>
    </row>
    <row r="49" ht="21" spans="1:6">
      <c r="A49" s="32"/>
      <c r="B49" s="15" t="s">
        <v>128</v>
      </c>
      <c r="C49" s="31"/>
      <c r="D49" s="31"/>
      <c r="E49" s="12">
        <v>11</v>
      </c>
      <c r="F49" s="13">
        <v>11</v>
      </c>
    </row>
    <row r="50" ht="21" spans="1:6">
      <c r="A50" s="32"/>
      <c r="B50" s="15" t="s">
        <v>129</v>
      </c>
      <c r="C50" s="12">
        <v>15</v>
      </c>
      <c r="D50" s="12">
        <v>8</v>
      </c>
      <c r="E50" s="12">
        <v>20</v>
      </c>
      <c r="F50" s="13">
        <v>43</v>
      </c>
    </row>
    <row r="51" ht="21" spans="1:6">
      <c r="A51" s="32"/>
      <c r="B51" s="15" t="s">
        <v>130</v>
      </c>
      <c r="C51" s="31"/>
      <c r="D51" s="12">
        <v>10</v>
      </c>
      <c r="E51" s="31"/>
      <c r="F51" s="13">
        <v>10</v>
      </c>
    </row>
    <row r="52" ht="21" spans="1:6">
      <c r="A52" s="32"/>
      <c r="B52" s="15" t="s">
        <v>131</v>
      </c>
      <c r="C52" s="12">
        <v>29</v>
      </c>
      <c r="D52" s="31"/>
      <c r="E52" s="12">
        <v>38</v>
      </c>
      <c r="F52" s="13">
        <v>67</v>
      </c>
    </row>
    <row r="53" ht="21" spans="1:6">
      <c r="A53" s="32"/>
      <c r="B53" s="15" t="s">
        <v>132</v>
      </c>
      <c r="C53" s="12">
        <v>15</v>
      </c>
      <c r="D53" s="31"/>
      <c r="E53" s="31"/>
      <c r="F53" s="13">
        <v>15</v>
      </c>
    </row>
    <row r="54" ht="21" spans="1:6">
      <c r="A54" s="32"/>
      <c r="B54" s="15" t="s">
        <v>133</v>
      </c>
      <c r="C54" s="31"/>
      <c r="D54" s="31"/>
      <c r="E54" s="12">
        <v>18</v>
      </c>
      <c r="F54" s="13">
        <v>18</v>
      </c>
    </row>
    <row r="55" ht="21" spans="1:6">
      <c r="A55" s="32"/>
      <c r="B55" s="15" t="s">
        <v>134</v>
      </c>
      <c r="C55" s="12">
        <v>1</v>
      </c>
      <c r="D55" s="31"/>
      <c r="E55" s="31"/>
      <c r="F55" s="13">
        <v>1</v>
      </c>
    </row>
    <row r="56" ht="21" spans="1:6">
      <c r="A56" s="32"/>
      <c r="B56" s="15" t="s">
        <v>135</v>
      </c>
      <c r="C56" s="31"/>
      <c r="D56" s="12">
        <v>9</v>
      </c>
      <c r="E56" s="31"/>
      <c r="F56" s="13">
        <v>9</v>
      </c>
    </row>
    <row r="57" ht="21" spans="1:6">
      <c r="A57" s="32"/>
      <c r="B57" s="15" t="s">
        <v>136</v>
      </c>
      <c r="C57" s="31"/>
      <c r="D57" s="12">
        <v>7</v>
      </c>
      <c r="E57" s="12">
        <v>19</v>
      </c>
      <c r="F57" s="13">
        <v>26</v>
      </c>
    </row>
    <row r="58" ht="21" spans="1:6">
      <c r="A58" s="32"/>
      <c r="B58" s="15" t="s">
        <v>137</v>
      </c>
      <c r="C58" s="31"/>
      <c r="D58" s="12">
        <v>16</v>
      </c>
      <c r="E58" s="31"/>
      <c r="F58" s="13">
        <v>16</v>
      </c>
    </row>
    <row r="59" ht="21" spans="1:6">
      <c r="A59" s="32"/>
      <c r="B59" s="15" t="s">
        <v>138</v>
      </c>
      <c r="C59" s="31"/>
      <c r="D59" s="31"/>
      <c r="E59" s="12">
        <v>59</v>
      </c>
      <c r="F59" s="13">
        <v>59</v>
      </c>
    </row>
    <row r="60" ht="21" spans="1:6">
      <c r="A60" s="32"/>
      <c r="B60" s="15" t="s">
        <v>139</v>
      </c>
      <c r="C60" s="12">
        <v>15</v>
      </c>
      <c r="D60" s="31"/>
      <c r="E60" s="12"/>
      <c r="F60" s="13">
        <v>15</v>
      </c>
    </row>
    <row r="61" ht="21" spans="1:6">
      <c r="A61" s="32"/>
      <c r="B61" s="15" t="s">
        <v>140</v>
      </c>
      <c r="C61" s="31"/>
      <c r="D61" s="31"/>
      <c r="E61" s="12">
        <v>29</v>
      </c>
      <c r="F61" s="13">
        <v>29</v>
      </c>
    </row>
    <row r="62" ht="21" spans="1:6">
      <c r="A62" s="32"/>
      <c r="B62" s="15" t="s">
        <v>141</v>
      </c>
      <c r="C62" s="12">
        <v>20</v>
      </c>
      <c r="D62" s="31"/>
      <c r="E62" s="31"/>
      <c r="F62" s="13">
        <v>20</v>
      </c>
    </row>
    <row r="63" ht="21" spans="1:6">
      <c r="A63" s="32"/>
      <c r="B63" s="15" t="s">
        <v>142</v>
      </c>
      <c r="C63" s="31"/>
      <c r="D63" s="12">
        <v>6</v>
      </c>
      <c r="E63" s="31"/>
      <c r="F63" s="13">
        <v>6</v>
      </c>
    </row>
    <row r="64" ht="21" spans="1:6">
      <c r="A64" s="32"/>
      <c r="B64" s="15" t="s">
        <v>143</v>
      </c>
      <c r="C64" s="12">
        <v>31</v>
      </c>
      <c r="D64" s="31"/>
      <c r="E64" s="12">
        <v>28</v>
      </c>
      <c r="F64" s="13">
        <v>59</v>
      </c>
    </row>
    <row r="65" ht="21" spans="1:6">
      <c r="A65" s="32"/>
      <c r="B65" s="15" t="s">
        <v>144</v>
      </c>
      <c r="C65" s="12">
        <v>20</v>
      </c>
      <c r="D65" s="31"/>
      <c r="E65" s="12">
        <v>23</v>
      </c>
      <c r="F65" s="13">
        <v>43</v>
      </c>
    </row>
    <row r="66" ht="21" spans="1:6">
      <c r="A66" s="32"/>
      <c r="B66" s="15" t="s">
        <v>145</v>
      </c>
      <c r="C66" s="31"/>
      <c r="D66" s="12">
        <v>16</v>
      </c>
      <c r="E66" s="12">
        <v>63</v>
      </c>
      <c r="F66" s="13">
        <v>79</v>
      </c>
    </row>
    <row r="67" ht="21" spans="1:6">
      <c r="A67" s="32"/>
      <c r="B67" s="15" t="s">
        <v>146</v>
      </c>
      <c r="C67" s="31"/>
      <c r="D67" s="12">
        <v>5</v>
      </c>
      <c r="E67" s="31"/>
      <c r="F67" s="13">
        <v>5</v>
      </c>
    </row>
    <row r="68" ht="14.55"/>
    <row r="69" ht="38" customHeight="1" spans="1:6">
      <c r="A69" s="1"/>
      <c r="B69" s="2"/>
      <c r="C69" s="18" t="s">
        <v>51</v>
      </c>
      <c r="D69" s="19"/>
      <c r="E69" s="19"/>
      <c r="F69" s="20"/>
    </row>
    <row r="70" ht="50" customHeight="1" spans="1:6">
      <c r="A70" s="6"/>
      <c r="B70" s="7"/>
      <c r="C70" s="33">
        <v>2023</v>
      </c>
      <c r="D70" s="34">
        <v>2022</v>
      </c>
      <c r="E70" s="34">
        <v>2021</v>
      </c>
      <c r="F70" s="34" t="s">
        <v>100</v>
      </c>
    </row>
    <row r="71" ht="21" spans="1:6">
      <c r="A71" s="23" t="s">
        <v>114</v>
      </c>
      <c r="B71" s="35" t="s">
        <v>115</v>
      </c>
      <c r="C71" s="36">
        <v>16</v>
      </c>
      <c r="D71" s="36">
        <v>14</v>
      </c>
      <c r="E71" s="36">
        <v>53</v>
      </c>
      <c r="F71" s="13">
        <v>83</v>
      </c>
    </row>
    <row r="72" ht="21" spans="1:6">
      <c r="A72" s="37"/>
      <c r="B72" s="38" t="s">
        <v>116</v>
      </c>
      <c r="C72" s="36">
        <v>6</v>
      </c>
      <c r="D72" s="36">
        <v>28</v>
      </c>
      <c r="E72" s="36">
        <v>1</v>
      </c>
      <c r="F72" s="13">
        <v>35</v>
      </c>
    </row>
    <row r="73" ht="21" spans="1:6">
      <c r="A73" s="37"/>
      <c r="B73" s="38" t="s">
        <v>117</v>
      </c>
      <c r="C73" s="39"/>
      <c r="D73" s="36">
        <v>73</v>
      </c>
      <c r="E73" s="36">
        <v>12</v>
      </c>
      <c r="F73" s="13">
        <v>85</v>
      </c>
    </row>
    <row r="74" ht="21" spans="1:6">
      <c r="A74" s="37"/>
      <c r="B74" s="38" t="s">
        <v>124</v>
      </c>
      <c r="C74" s="39"/>
      <c r="D74" s="36">
        <v>28</v>
      </c>
      <c r="E74" s="31"/>
      <c r="F74" s="13">
        <v>28</v>
      </c>
    </row>
    <row r="75" ht="21" spans="1:6">
      <c r="A75" s="37"/>
      <c r="B75" s="38" t="s">
        <v>126</v>
      </c>
      <c r="C75" s="36">
        <v>20</v>
      </c>
      <c r="D75" s="31"/>
      <c r="E75" s="31"/>
      <c r="F75" s="13">
        <v>20</v>
      </c>
    </row>
    <row r="76" ht="21" spans="1:6">
      <c r="A76" s="37"/>
      <c r="B76" s="38" t="s">
        <v>129</v>
      </c>
      <c r="C76" s="36">
        <v>2</v>
      </c>
      <c r="D76" s="31"/>
      <c r="E76" s="31"/>
      <c r="F76" s="13">
        <v>2</v>
      </c>
    </row>
    <row r="77" ht="21" spans="1:6">
      <c r="A77" s="37"/>
      <c r="B77" s="38" t="s">
        <v>130</v>
      </c>
      <c r="C77" s="31"/>
      <c r="D77" s="36">
        <v>25</v>
      </c>
      <c r="E77" s="31"/>
      <c r="F77" s="13">
        <v>25</v>
      </c>
    </row>
    <row r="78" ht="21" spans="1:6">
      <c r="A78" s="37"/>
      <c r="B78" s="38" t="s">
        <v>147</v>
      </c>
      <c r="C78" s="36">
        <v>29</v>
      </c>
      <c r="D78" s="31"/>
      <c r="E78" s="31"/>
      <c r="F78" s="13">
        <v>29</v>
      </c>
    </row>
    <row r="79" ht="21" spans="1:6">
      <c r="A79" s="37"/>
      <c r="B79" s="38" t="s">
        <v>132</v>
      </c>
      <c r="C79" s="36">
        <v>17</v>
      </c>
      <c r="D79" s="36">
        <v>3</v>
      </c>
      <c r="E79" s="31"/>
      <c r="F79" s="13">
        <v>20</v>
      </c>
    </row>
    <row r="80" ht="21" spans="1:6">
      <c r="A80" s="37"/>
      <c r="B80" s="38" t="s">
        <v>148</v>
      </c>
      <c r="C80" s="31"/>
      <c r="D80" s="36">
        <v>33</v>
      </c>
      <c r="E80" s="31"/>
      <c r="F80" s="13">
        <v>33</v>
      </c>
    </row>
    <row r="81" ht="21" spans="1:6">
      <c r="A81" s="37"/>
      <c r="B81" s="38" t="s">
        <v>136</v>
      </c>
      <c r="C81" s="31"/>
      <c r="D81" s="36">
        <v>3</v>
      </c>
      <c r="E81" s="36">
        <v>1</v>
      </c>
      <c r="F81" s="13">
        <v>4</v>
      </c>
    </row>
    <row r="82" ht="21" spans="1:6">
      <c r="A82" s="37"/>
      <c r="B82" s="38" t="s">
        <v>138</v>
      </c>
      <c r="C82" s="31"/>
      <c r="D82" s="31"/>
      <c r="E82" s="36">
        <v>39</v>
      </c>
      <c r="F82" s="13">
        <v>39</v>
      </c>
    </row>
    <row r="83" ht="21" spans="1:6">
      <c r="A83" s="37"/>
      <c r="B83" s="38" t="s">
        <v>141</v>
      </c>
      <c r="C83" s="31"/>
      <c r="D83" s="36">
        <v>1</v>
      </c>
      <c r="E83" s="31"/>
      <c r="F83" s="13">
        <v>1</v>
      </c>
    </row>
    <row r="84" ht="21" spans="1:6">
      <c r="A84" s="37"/>
      <c r="B84" s="38" t="s">
        <v>145</v>
      </c>
      <c r="C84" s="31"/>
      <c r="D84" s="36">
        <v>35</v>
      </c>
      <c r="E84" s="36">
        <v>25</v>
      </c>
      <c r="F84" s="13">
        <v>60</v>
      </c>
    </row>
    <row r="85" ht="21" spans="1:6">
      <c r="A85" s="37"/>
      <c r="B85" s="38" t="s">
        <v>149</v>
      </c>
      <c r="C85" s="36">
        <v>5</v>
      </c>
      <c r="D85" s="31"/>
      <c r="E85" s="31"/>
      <c r="F85" s="13">
        <v>5</v>
      </c>
    </row>
  </sheetData>
  <mergeCells count="12">
    <mergeCell ref="C3:F3"/>
    <mergeCell ref="C18:F18"/>
    <mergeCell ref="C34:F34"/>
    <mergeCell ref="C69:F69"/>
    <mergeCell ref="A5:A16"/>
    <mergeCell ref="A20:A31"/>
    <mergeCell ref="A36:A67"/>
    <mergeCell ref="A71:A85"/>
    <mergeCell ref="A3:B4"/>
    <mergeCell ref="A18:B19"/>
    <mergeCell ref="A34:B35"/>
    <mergeCell ref="A69:B70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REOFERTAS E REPESCAGEM PROCESSO</vt:lpstr>
      <vt:lpstr>GRÁFICOS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Alves</dc:creator>
  <cp:lastModifiedBy>Daniel Alves</cp:lastModifiedBy>
  <dcterms:created xsi:type="dcterms:W3CDTF">2023-06-05T17:38:00Z</dcterms:created>
  <dcterms:modified xsi:type="dcterms:W3CDTF">2023-11-30T13:35:22Z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5005DE2609074A9F81B65DF3B66804D1_13</vt:lpwstr>
  </property>
  <property fmtid="{D5CDD505-2E9C-101B-9397-08002B2CF9AE}" pid="3" name="KSOProductBuildVer">
    <vt:lpwstr>1046-12.2.0.13306</vt:lpwstr>
  </property>
</Properties>
</file>